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115" windowHeight="12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33" i="1" l="1"/>
  <c r="F133" i="1"/>
  <c r="E133" i="1"/>
  <c r="D133" i="1"/>
  <c r="G146" i="1"/>
  <c r="F146" i="1"/>
  <c r="E146" i="1"/>
  <c r="D146" i="1"/>
  <c r="G120" i="1"/>
  <c r="F120" i="1"/>
  <c r="E120" i="1"/>
  <c r="D120" i="1"/>
  <c r="G108" i="1"/>
  <c r="F108" i="1"/>
  <c r="E108" i="1"/>
  <c r="D108" i="1"/>
  <c r="G96" i="1"/>
  <c r="F96" i="1"/>
  <c r="E96" i="1"/>
  <c r="D96" i="1"/>
  <c r="G85" i="1"/>
  <c r="F85" i="1"/>
  <c r="E85" i="1"/>
  <c r="D85" i="1"/>
  <c r="G72" i="1"/>
  <c r="F72" i="1"/>
  <c r="D72" i="1"/>
  <c r="E72" i="1"/>
  <c r="G59" i="1"/>
  <c r="F59" i="1"/>
  <c r="E59" i="1"/>
  <c r="D59" i="1"/>
  <c r="G47" i="1"/>
  <c r="F47" i="1"/>
  <c r="E47" i="1"/>
  <c r="D47" i="1"/>
  <c r="G34" i="1"/>
  <c r="F34" i="1"/>
  <c r="E34" i="1"/>
  <c r="D34" i="1"/>
  <c r="G23" i="1"/>
  <c r="F23" i="1"/>
  <c r="E23" i="1"/>
  <c r="D23" i="1"/>
  <c r="G10" i="1"/>
  <c r="F10" i="1"/>
  <c r="E10" i="1"/>
  <c r="D10" i="1"/>
  <c r="D147" i="1" l="1"/>
  <c r="D148" i="1" s="1"/>
</calcChain>
</file>

<file path=xl/sharedStrings.xml><?xml version="1.0" encoding="utf-8"?>
<sst xmlns="http://schemas.openxmlformats.org/spreadsheetml/2006/main" count="690" uniqueCount="399">
  <si>
    <r>
      <rPr>
        <i/>
        <sz val="10"/>
        <rFont val="Times New Roman"/>
      </rPr>
      <t>1 ДЕНЬ</t>
    </r>
  </si>
  <si>
    <r>
      <rPr>
        <b/>
        <sz val="12"/>
        <rFont val="Times New Roman"/>
      </rPr>
      <t>Комплексный обед</t>
    </r>
  </si>
  <si>
    <r>
      <rPr>
        <sz val="10"/>
        <rFont val="Times New Roman"/>
      </rPr>
      <t>№ рецептуры</t>
    </r>
  </si>
  <si>
    <r>
      <rPr>
        <sz val="10"/>
        <rFont val="Times New Roman"/>
      </rPr>
      <t>170 /2005</t>
    </r>
  </si>
  <si>
    <r>
      <rPr>
        <sz val="10"/>
        <rFont val="Times New Roman"/>
      </rPr>
      <t>041 2005</t>
    </r>
  </si>
  <si>
    <r>
      <rPr>
        <sz val="10"/>
        <rFont val="Times New Roman"/>
      </rPr>
      <t>968 2005</t>
    </r>
  </si>
  <si>
    <r>
      <rPr>
        <sz val="10"/>
        <rFont val="Times New Roman"/>
      </rPr>
      <t>Наименование блюд</t>
    </r>
  </si>
  <si>
    <r>
      <rPr>
        <sz val="10"/>
        <rFont val="Times New Roman"/>
      </rPr>
      <t>Борщ из свежей капусты с картофелем</t>
    </r>
  </si>
  <si>
    <r>
      <rPr>
        <sz val="10"/>
        <rFont val="Times New Roman"/>
      </rPr>
      <t>Плов из птицы</t>
    </r>
  </si>
  <si>
    <r>
      <rPr>
        <sz val="10"/>
        <rFont val="Times New Roman"/>
      </rPr>
      <t>Кисель из смеси сухофруктов</t>
    </r>
  </si>
  <si>
    <r>
      <rPr>
        <b/>
        <sz val="12"/>
        <rFont val="Times New Roman"/>
      </rPr>
      <t>ИТОГО:</t>
    </r>
  </si>
  <si>
    <r>
      <rPr>
        <sz val="10"/>
        <rFont val="Times New Roman"/>
      </rPr>
      <t>Масса, г</t>
    </r>
  </si>
  <si>
    <r>
      <rPr>
        <sz val="10"/>
        <rFont val="Times New Roman"/>
      </rPr>
      <t>250</t>
    </r>
  </si>
  <si>
    <r>
      <rPr>
        <sz val="10"/>
        <rFont val="Times New Roman"/>
      </rPr>
      <t>55/200</t>
    </r>
  </si>
  <si>
    <r>
      <rPr>
        <sz val="10"/>
        <rFont val="Times New Roman"/>
      </rPr>
      <t>200</t>
    </r>
  </si>
  <si>
    <r>
      <rPr>
        <sz val="10"/>
        <rFont val="Times New Roman"/>
      </rPr>
      <t>Пищевые вещества</t>
    </r>
  </si>
  <si>
    <r>
      <rPr>
        <b/>
        <sz val="12"/>
        <rFont val="Times New Roman"/>
      </rPr>
      <t>Б</t>
    </r>
  </si>
  <si>
    <r>
      <rPr>
        <sz val="10"/>
        <rFont val="Times New Roman"/>
      </rPr>
      <t>2,52</t>
    </r>
  </si>
  <si>
    <r>
      <rPr>
        <sz val="10"/>
        <rFont val="Times New Roman"/>
      </rPr>
      <t>30,92</t>
    </r>
  </si>
  <si>
    <r>
      <rPr>
        <sz val="10"/>
        <rFont val="Times New Roman"/>
      </rPr>
      <t>0,14</t>
    </r>
  </si>
  <si>
    <r>
      <rPr>
        <sz val="10"/>
        <rFont val="Times New Roman"/>
      </rPr>
      <t>Ж</t>
    </r>
  </si>
  <si>
    <r>
      <rPr>
        <sz val="10"/>
        <rFont val="Times New Roman"/>
      </rPr>
      <t>0,12</t>
    </r>
  </si>
  <si>
    <r>
      <rPr>
        <sz val="10"/>
        <rFont val="Times New Roman"/>
      </rPr>
      <t>4,65</t>
    </r>
  </si>
  <si>
    <r>
      <rPr>
        <sz val="10"/>
        <rFont val="Times New Roman"/>
      </rPr>
      <t>36,57</t>
    </r>
  </si>
  <si>
    <r>
      <rPr>
        <sz val="10"/>
        <rFont val="Times New Roman"/>
      </rPr>
      <t>У</t>
    </r>
  </si>
  <si>
    <r>
      <rPr>
        <sz val="10"/>
        <rFont val="Times New Roman"/>
      </rPr>
      <t>19,12</t>
    </r>
  </si>
  <si>
    <r>
      <rPr>
        <sz val="10"/>
        <rFont val="Times New Roman"/>
      </rPr>
      <t>51,62</t>
    </r>
  </si>
  <si>
    <r>
      <rPr>
        <sz val="10"/>
        <rFont val="Times New Roman"/>
      </rPr>
      <t>24,76</t>
    </r>
  </si>
  <si>
    <r>
      <rPr>
        <sz val="10"/>
        <rFont val="Times New Roman"/>
      </rPr>
      <t>Энергети- ческая ценность, ккал</t>
    </r>
  </si>
  <si>
    <r>
      <rPr>
        <sz val="10"/>
        <rFont val="Times New Roman"/>
      </rPr>
      <t>150</t>
    </r>
  </si>
  <si>
    <r>
      <rPr>
        <sz val="10"/>
        <rFont val="Times New Roman"/>
      </rPr>
      <t>457,8</t>
    </r>
  </si>
  <si>
    <r>
      <rPr>
        <sz val="10"/>
        <rFont val="Times New Roman"/>
      </rPr>
      <t>94,2</t>
    </r>
  </si>
  <si>
    <r>
      <rPr>
        <sz val="10"/>
        <rFont val="Times New Roman"/>
      </rPr>
      <t>Витамины, мг</t>
    </r>
  </si>
  <si>
    <r>
      <rPr>
        <sz val="10"/>
        <rFont val="Times New Roman"/>
      </rPr>
      <t>Bi</t>
    </r>
  </si>
  <si>
    <r>
      <rPr>
        <sz val="10"/>
        <rFont val="Times New Roman"/>
      </rPr>
      <t>0,06</t>
    </r>
  </si>
  <si>
    <r>
      <rPr>
        <sz val="10"/>
        <rFont val="Times New Roman"/>
      </rPr>
      <t>0,07</t>
    </r>
  </si>
  <si>
    <r>
      <rPr>
        <sz val="10"/>
        <rFont val="Times New Roman"/>
      </rPr>
      <t>0,05</t>
    </r>
  </si>
  <si>
    <r>
      <rPr>
        <sz val="10"/>
        <rFont val="Times New Roman"/>
      </rPr>
      <t>А</t>
    </r>
  </si>
  <si>
    <r>
      <rPr>
        <sz val="10"/>
        <rFont val="Times New Roman"/>
      </rPr>
      <t>58</t>
    </r>
  </si>
  <si>
    <r>
      <rPr>
        <sz val="10"/>
        <rFont val="Times New Roman"/>
      </rPr>
      <t>С</t>
    </r>
  </si>
  <si>
    <r>
      <rPr>
        <sz val="10"/>
        <rFont val="Times New Roman"/>
      </rPr>
      <t>15</t>
    </r>
  </si>
  <si>
    <r>
      <rPr>
        <sz val="10"/>
        <rFont val="Times New Roman"/>
      </rPr>
      <t>10,29</t>
    </r>
  </si>
  <si>
    <r>
      <rPr>
        <sz val="10"/>
        <rFont val="Times New Roman"/>
      </rPr>
      <t>1,08</t>
    </r>
  </si>
  <si>
    <r>
      <rPr>
        <sz val="10"/>
        <rFont val="Times New Roman"/>
      </rPr>
      <t>Минеральные вещества, мг</t>
    </r>
  </si>
  <si>
    <r>
      <rPr>
        <sz val="10"/>
        <rFont val="Times New Roman"/>
      </rPr>
      <t>Са</t>
    </r>
  </si>
  <si>
    <r>
      <rPr>
        <sz val="10"/>
        <rFont val="Times New Roman"/>
      </rPr>
      <t>44,38</t>
    </r>
  </si>
  <si>
    <r>
      <rPr>
        <sz val="10"/>
        <rFont val="Times New Roman"/>
      </rPr>
      <t>54,7</t>
    </r>
  </si>
  <si>
    <r>
      <rPr>
        <sz val="10"/>
        <rFont val="Times New Roman"/>
      </rPr>
      <t>18</t>
    </r>
  </si>
  <si>
    <r>
      <rPr>
        <b/>
        <sz val="12"/>
        <rFont val="Times New Roman"/>
      </rPr>
      <t>Р</t>
    </r>
  </si>
  <si>
    <r>
      <rPr>
        <sz val="10"/>
        <rFont val="Times New Roman"/>
      </rPr>
      <t>53,23</t>
    </r>
  </si>
  <si>
    <r>
      <rPr>
        <sz val="10"/>
        <rFont val="Times New Roman"/>
      </rPr>
      <t>242</t>
    </r>
  </si>
  <si>
    <r>
      <rPr>
        <sz val="10"/>
        <rFont val="Times New Roman"/>
      </rPr>
      <t>4,29</t>
    </r>
  </si>
  <si>
    <r>
      <rPr>
        <sz val="10"/>
        <rFont val="Times New Roman"/>
      </rPr>
      <t>Mg</t>
    </r>
  </si>
  <si>
    <r>
      <rPr>
        <sz val="10"/>
        <rFont val="Times New Roman"/>
      </rPr>
      <t>12</t>
    </r>
  </si>
  <si>
    <r>
      <rPr>
        <sz val="10"/>
        <rFont val="Times New Roman"/>
      </rPr>
      <t>26,25</t>
    </r>
  </si>
  <si>
    <r>
      <rPr>
        <sz val="10"/>
        <rFont val="Times New Roman"/>
      </rPr>
      <t>57,68</t>
    </r>
  </si>
  <si>
    <r>
      <rPr>
        <sz val="10"/>
        <rFont val="Times New Roman"/>
      </rPr>
      <t>Fe</t>
    </r>
  </si>
  <si>
    <r>
      <rPr>
        <sz val="10"/>
        <rFont val="Times New Roman"/>
      </rPr>
      <t>1,19</t>
    </r>
  </si>
  <si>
    <r>
      <rPr>
        <sz val="10"/>
        <rFont val="Times New Roman"/>
      </rPr>
      <t>2,66</t>
    </r>
  </si>
  <si>
    <r>
      <rPr>
        <sz val="10"/>
        <rFont val="Times New Roman"/>
      </rPr>
      <t>0,6</t>
    </r>
  </si>
  <si>
    <r>
      <rPr>
        <i/>
        <sz val="10"/>
        <rFont val="Times New Roman"/>
      </rPr>
      <t>2 ДЕНЬ</t>
    </r>
  </si>
  <si>
    <r>
      <rPr>
        <sz val="10"/>
        <rFont val="Times New Roman"/>
      </rPr>
      <t>200 2005</t>
    </r>
  </si>
  <si>
    <r>
      <rPr>
        <sz val="10"/>
        <rFont val="Times New Roman"/>
      </rPr>
      <t>608 2005</t>
    </r>
  </si>
  <si>
    <r>
      <rPr>
        <sz val="10"/>
        <rFont val="Times New Roman"/>
      </rPr>
      <t>679 2005</t>
    </r>
  </si>
  <si>
    <r>
      <rPr>
        <sz val="10"/>
        <rFont val="Times New Roman"/>
      </rPr>
      <t>686 2005</t>
    </r>
  </si>
  <si>
    <r>
      <rPr>
        <sz val="10"/>
        <rFont val="Times New Roman"/>
      </rPr>
      <t>1035 2005</t>
    </r>
  </si>
  <si>
    <r>
      <rPr>
        <sz val="10"/>
        <rFont val="Times New Roman"/>
      </rPr>
      <t>Суп картофельный с горохом</t>
    </r>
  </si>
  <si>
    <r>
      <rPr>
        <sz val="10"/>
        <rFont val="Times New Roman"/>
      </rPr>
      <t>Котлеты из говядины</t>
    </r>
  </si>
  <si>
    <r>
      <rPr>
        <sz val="10"/>
        <rFont val="Times New Roman"/>
      </rPr>
      <t>Каша гречневая рассыпчатая</t>
    </r>
  </si>
  <si>
    <r>
      <rPr>
        <sz val="10"/>
        <rFont val="Times New Roman"/>
      </rPr>
      <t>Компот из кураги</t>
    </r>
  </si>
  <si>
    <r>
      <rPr>
        <sz val="10"/>
        <rFont val="Times New Roman"/>
      </rPr>
      <t>Пряник пром. производства</t>
    </r>
  </si>
  <si>
    <r>
      <rPr>
        <sz val="10"/>
        <rFont val="Times New Roman"/>
      </rPr>
      <t>1/50</t>
    </r>
  </si>
  <si>
    <r>
      <rPr>
        <sz val="10"/>
        <rFont val="Times New Roman"/>
      </rPr>
      <t>50</t>
    </r>
  </si>
  <si>
    <r>
      <rPr>
        <sz val="10"/>
        <rFont val="Times New Roman"/>
      </rPr>
      <t>Б</t>
    </r>
  </si>
  <si>
    <r>
      <rPr>
        <i/>
        <sz val="10"/>
        <rFont val="Times New Roman"/>
      </rPr>
      <t>5,49</t>
    </r>
  </si>
  <si>
    <r>
      <rPr>
        <i/>
        <sz val="10"/>
        <rFont val="Times New Roman"/>
      </rPr>
      <t>7,78</t>
    </r>
  </si>
  <si>
    <r>
      <rPr>
        <i/>
        <sz val="10"/>
        <rFont val="Times New Roman"/>
      </rPr>
      <t>7,46</t>
    </r>
  </si>
  <si>
    <r>
      <rPr>
        <i/>
        <sz val="10"/>
        <rFont val="Times New Roman"/>
      </rPr>
      <t>1,04</t>
    </r>
  </si>
  <si>
    <r>
      <rPr>
        <sz val="10"/>
        <rFont val="Times New Roman"/>
      </rPr>
      <t>5,28</t>
    </r>
  </si>
  <si>
    <r>
      <rPr>
        <sz val="10"/>
        <rFont val="Times New Roman"/>
      </rPr>
      <t>5,68</t>
    </r>
  </si>
  <si>
    <r>
      <rPr>
        <sz val="10"/>
        <rFont val="Times New Roman"/>
      </rPr>
      <t>5,61</t>
    </r>
  </si>
  <si>
    <r>
      <rPr>
        <sz val="10"/>
        <rFont val="Times New Roman"/>
      </rPr>
      <t>16,33</t>
    </r>
  </si>
  <si>
    <r>
      <rPr>
        <sz val="10"/>
        <rFont val="Times New Roman"/>
      </rPr>
      <t>17,92</t>
    </r>
  </si>
  <si>
    <r>
      <rPr>
        <sz val="10"/>
        <rFont val="Times New Roman"/>
      </rPr>
      <t>20,78</t>
    </r>
  </si>
  <si>
    <r>
      <rPr>
        <sz val="10"/>
        <rFont val="Times New Roman"/>
      </rPr>
      <t>26,69</t>
    </r>
  </si>
  <si>
    <r>
      <rPr>
        <sz val="10"/>
        <rFont val="Times New Roman"/>
      </rPr>
      <t>134,75</t>
    </r>
  </si>
  <si>
    <r>
      <rPr>
        <sz val="10"/>
        <rFont val="Times New Roman"/>
      </rPr>
      <t>114,38</t>
    </r>
  </si>
  <si>
    <r>
      <rPr>
        <sz val="10"/>
        <rFont val="Times New Roman"/>
      </rPr>
      <t>230,45</t>
    </r>
  </si>
  <si>
    <r>
      <rPr>
        <sz val="10"/>
        <rFont val="Times New Roman"/>
      </rPr>
      <t>107,44</t>
    </r>
  </si>
  <si>
    <r>
      <rPr>
        <sz val="10"/>
        <rFont val="Times New Roman"/>
      </rPr>
      <t>0,01</t>
    </r>
  </si>
  <si>
    <r>
      <rPr>
        <sz val="10"/>
        <rFont val="Times New Roman"/>
      </rPr>
      <t>0,1</t>
    </r>
  </si>
  <si>
    <r>
      <rPr>
        <sz val="10"/>
        <rFont val="Times New Roman"/>
      </rPr>
      <t>0,28</t>
    </r>
  </si>
  <si>
    <r>
      <rPr>
        <sz val="10"/>
        <rFont val="Times New Roman"/>
      </rPr>
      <t>14,37</t>
    </r>
  </si>
  <si>
    <r>
      <rPr>
        <sz val="10"/>
        <rFont val="Times New Roman"/>
      </rPr>
      <t>0,045</t>
    </r>
  </si>
  <si>
    <r>
      <rPr>
        <sz val="10"/>
        <rFont val="Times New Roman"/>
      </rPr>
      <t>8,33</t>
    </r>
  </si>
  <si>
    <r>
      <rPr>
        <sz val="10"/>
        <rFont val="Times New Roman"/>
      </rPr>
      <t>0,075</t>
    </r>
  </si>
  <si>
    <r>
      <rPr>
        <sz val="10"/>
        <rFont val="Times New Roman"/>
      </rPr>
      <t>0,41</t>
    </r>
  </si>
  <si>
    <r>
      <rPr>
        <sz val="10"/>
        <rFont val="Times New Roman"/>
      </rPr>
      <t>38,08</t>
    </r>
  </si>
  <si>
    <r>
      <rPr>
        <sz val="10"/>
        <rFont val="Times New Roman"/>
      </rPr>
      <t>21,88</t>
    </r>
  </si>
  <si>
    <r>
      <rPr>
        <sz val="10"/>
        <rFont val="Times New Roman"/>
      </rPr>
      <t>150,6</t>
    </r>
  </si>
  <si>
    <r>
      <rPr>
        <sz val="10"/>
        <rFont val="Times New Roman"/>
      </rPr>
      <t>41,14</t>
    </r>
  </si>
  <si>
    <r>
      <rPr>
        <sz val="10"/>
        <rFont val="Times New Roman"/>
      </rPr>
      <t>87,18</t>
    </r>
  </si>
  <si>
    <r>
      <rPr>
        <sz val="10"/>
        <rFont val="Times New Roman"/>
      </rPr>
      <t>83,07</t>
    </r>
  </si>
  <si>
    <r>
      <rPr>
        <sz val="10"/>
        <rFont val="Times New Roman"/>
      </rPr>
      <t>218,4</t>
    </r>
  </si>
  <si>
    <r>
      <rPr>
        <sz val="10"/>
        <rFont val="Times New Roman"/>
      </rPr>
      <t>29,2</t>
    </r>
  </si>
  <si>
    <r>
      <rPr>
        <sz val="10"/>
        <rFont val="Times New Roman"/>
      </rPr>
      <t>35,3</t>
    </r>
  </si>
  <si>
    <r>
      <rPr>
        <sz val="10"/>
        <rFont val="Times New Roman"/>
      </rPr>
      <t>16,07</t>
    </r>
  </si>
  <si>
    <r>
      <rPr>
        <sz val="10"/>
        <rFont val="Times New Roman"/>
      </rPr>
      <t>52,7</t>
    </r>
  </si>
  <si>
    <r>
      <rPr>
        <sz val="10"/>
        <rFont val="Times New Roman"/>
      </rPr>
      <t>22,96</t>
    </r>
  </si>
  <si>
    <r>
      <rPr>
        <sz val="10"/>
        <rFont val="Times New Roman"/>
      </rPr>
      <t>1,03</t>
    </r>
  </si>
  <si>
    <r>
      <rPr>
        <sz val="10"/>
        <rFont val="Times New Roman"/>
      </rPr>
      <t>0,75</t>
    </r>
  </si>
  <si>
    <r>
      <rPr>
        <sz val="10"/>
        <rFont val="Times New Roman"/>
      </rPr>
      <t>2,6</t>
    </r>
  </si>
  <si>
    <r>
      <rPr>
        <sz val="10"/>
        <rFont val="Times New Roman"/>
      </rPr>
      <t>0,68</t>
    </r>
  </si>
  <si>
    <r>
      <rPr>
        <b/>
        <sz val="10"/>
        <rFont val="Times New Roman"/>
      </rPr>
      <t>Комплексный обед</t>
    </r>
  </si>
  <si>
    <r>
      <rPr>
        <b/>
        <sz val="10"/>
        <rFont val="Times New Roman"/>
      </rPr>
      <t>№ рецептуры</t>
    </r>
  </si>
  <si>
    <r>
      <rPr>
        <sz val="10"/>
        <rFont val="Times New Roman"/>
      </rPr>
      <t>244 2010</t>
    </r>
  </si>
  <si>
    <r>
      <rPr>
        <sz val="10"/>
        <rFont val="Times New Roman"/>
      </rPr>
      <t>355 2005</t>
    </r>
  </si>
  <si>
    <r>
      <rPr>
        <b/>
        <sz val="10"/>
        <rFont val="Times New Roman"/>
      </rPr>
      <t>Наименование блюд</t>
    </r>
  </si>
  <si>
    <r>
      <rPr>
        <sz val="10"/>
        <rFont val="Times New Roman"/>
      </rPr>
      <t>МИНТАЙ запеченный с овощами</t>
    </r>
  </si>
  <si>
    <r>
      <rPr>
        <sz val="10"/>
        <rFont val="Times New Roman"/>
      </rPr>
      <t>Рис отварной</t>
    </r>
  </si>
  <si>
    <r>
      <rPr>
        <b/>
        <sz val="10"/>
        <rFont val="Times New Roman"/>
      </rPr>
      <t>ИТОГО:</t>
    </r>
  </si>
  <si>
    <r>
      <rPr>
        <b/>
        <sz val="10"/>
        <rFont val="Times New Roman"/>
      </rPr>
      <t>Масса, г</t>
    </r>
  </si>
  <si>
    <r>
      <rPr>
        <sz val="10"/>
        <rFont val="Times New Roman"/>
      </rPr>
      <t>75/75</t>
    </r>
  </si>
  <si>
    <r>
      <rPr>
        <sz val="10"/>
        <rFont val="Times New Roman"/>
      </rPr>
      <t>40</t>
    </r>
  </si>
  <si>
    <r>
      <rPr>
        <b/>
        <sz val="10"/>
        <rFont val="Times New Roman"/>
      </rPr>
      <t>Пищевые вещества</t>
    </r>
  </si>
  <si>
    <r>
      <rPr>
        <b/>
        <sz val="10"/>
        <rFont val="Times New Roman"/>
      </rPr>
      <t>Б</t>
    </r>
  </si>
  <si>
    <r>
      <rPr>
        <sz val="10"/>
        <rFont val="Times New Roman"/>
      </rPr>
      <t>13,87</t>
    </r>
  </si>
  <si>
    <r>
      <rPr>
        <sz val="10"/>
        <rFont val="Times New Roman"/>
      </rPr>
      <t>3,6</t>
    </r>
  </si>
  <si>
    <r>
      <rPr>
        <sz val="10"/>
        <rFont val="Times New Roman"/>
      </rPr>
      <t>7,85</t>
    </r>
  </si>
  <si>
    <r>
      <rPr>
        <sz val="10"/>
        <rFont val="Times New Roman"/>
      </rPr>
      <t>5,85</t>
    </r>
  </si>
  <si>
    <r>
      <rPr>
        <sz val="10"/>
        <rFont val="Times New Roman"/>
      </rPr>
      <t>6,53</t>
    </r>
  </si>
  <si>
    <r>
      <rPr>
        <sz val="10"/>
        <rFont val="Times New Roman"/>
      </rPr>
      <t>28,35</t>
    </r>
  </si>
  <si>
    <r>
      <rPr>
        <b/>
        <sz val="10"/>
        <rFont val="Times New Roman"/>
      </rPr>
      <t>Энергети- ческая ценность, ккал</t>
    </r>
  </si>
  <si>
    <r>
      <rPr>
        <sz val="10"/>
        <rFont val="Times New Roman"/>
      </rPr>
      <t>180</t>
    </r>
  </si>
  <si>
    <r>
      <rPr>
        <b/>
        <sz val="10"/>
        <rFont val="Times New Roman"/>
      </rPr>
      <t>Витамины, мг</t>
    </r>
  </si>
  <si>
    <r>
      <rPr>
        <b/>
        <sz val="10"/>
        <rFont val="Times New Roman"/>
      </rPr>
      <t>Bi</t>
    </r>
  </si>
  <si>
    <r>
      <rPr>
        <sz val="13"/>
        <rFont val="Times New Roman"/>
      </rPr>
      <t>од</t>
    </r>
  </si>
  <si>
    <r>
      <rPr>
        <b/>
        <sz val="10"/>
        <rFont val="Times New Roman"/>
      </rPr>
      <t>С</t>
    </r>
  </si>
  <si>
    <r>
      <rPr>
        <sz val="10"/>
        <rFont val="Times New Roman"/>
      </rPr>
      <t>3,35</t>
    </r>
  </si>
  <si>
    <r>
      <rPr>
        <sz val="10"/>
        <rFont val="Times New Roman"/>
      </rPr>
      <t>0,113</t>
    </r>
  </si>
  <si>
    <r>
      <rPr>
        <sz val="10"/>
        <rFont val="Times New Roman"/>
      </rPr>
      <t>0,02</t>
    </r>
  </si>
  <si>
    <r>
      <rPr>
        <b/>
        <sz val="10"/>
        <rFont val="Times New Roman"/>
      </rPr>
      <t>Минеральные вещества, мг</t>
    </r>
  </si>
  <si>
    <r>
      <rPr>
        <b/>
        <sz val="10"/>
        <rFont val="Times New Roman"/>
      </rPr>
      <t>Са</t>
    </r>
  </si>
  <si>
    <r>
      <rPr>
        <sz val="10"/>
        <rFont val="Times New Roman"/>
      </rPr>
      <t>52,11</t>
    </r>
  </si>
  <si>
    <r>
      <rPr>
        <sz val="10"/>
        <rFont val="Times New Roman"/>
      </rPr>
      <t>1,755</t>
    </r>
  </si>
  <si>
    <r>
      <rPr>
        <b/>
        <sz val="10"/>
        <rFont val="Times New Roman"/>
      </rPr>
      <t>Р</t>
    </r>
  </si>
  <si>
    <r>
      <rPr>
        <sz val="10"/>
        <rFont val="Times New Roman"/>
      </rPr>
      <t>238,46</t>
    </r>
  </si>
  <si>
    <r>
      <rPr>
        <sz val="10"/>
        <rFont val="Times New Roman"/>
      </rPr>
      <t>89</t>
    </r>
  </si>
  <si>
    <r>
      <rPr>
        <sz val="10"/>
        <rFont val="Times New Roman"/>
      </rPr>
      <t>28</t>
    </r>
  </si>
  <si>
    <r>
      <rPr>
        <sz val="10"/>
        <rFont val="Times New Roman"/>
      </rPr>
      <t>59,77</t>
    </r>
  </si>
  <si>
    <r>
      <rPr>
        <sz val="10"/>
        <rFont val="Times New Roman"/>
      </rPr>
      <t>27,98</t>
    </r>
  </si>
  <si>
    <r>
      <rPr>
        <b/>
        <sz val="10"/>
        <rFont val="Times New Roman"/>
      </rPr>
      <t>Fe</t>
    </r>
  </si>
  <si>
    <r>
      <rPr>
        <sz val="10"/>
        <rFont val="Times New Roman"/>
      </rPr>
      <t>0,96</t>
    </r>
  </si>
  <si>
    <r>
      <rPr>
        <sz val="10"/>
        <rFont val="Times New Roman"/>
      </rPr>
      <t>0,765</t>
    </r>
  </si>
  <si>
    <r>
      <rPr>
        <i/>
        <sz val="10"/>
        <rFont val="Times New Roman"/>
      </rPr>
      <t>4 ДЕНЬ</t>
    </r>
  </si>
  <si>
    <r>
      <rPr>
        <sz val="10"/>
        <rFont val="Times New Roman"/>
      </rPr>
      <t>Комплексный обед</t>
    </r>
  </si>
  <si>
    <r>
      <rPr>
        <sz val="10"/>
        <rFont val="Times New Roman"/>
      </rPr>
      <t>208 2005</t>
    </r>
  </si>
  <si>
    <r>
      <rPr>
        <sz val="10"/>
        <rFont val="Times New Roman"/>
      </rPr>
      <t>637 2005</t>
    </r>
  </si>
  <si>
    <r>
      <rPr>
        <sz val="10"/>
        <rFont val="Times New Roman"/>
      </rPr>
      <t>336 2010</t>
    </r>
  </si>
  <si>
    <r>
      <rPr>
        <sz val="10"/>
        <rFont val="Times New Roman"/>
      </rPr>
      <t>Суп картофельный с макаронными изделиями</t>
    </r>
  </si>
  <si>
    <r>
      <rPr>
        <sz val="10"/>
        <rFont val="Times New Roman"/>
      </rPr>
      <t>Птица отварная</t>
    </r>
  </si>
  <si>
    <r>
      <rPr>
        <sz val="10"/>
        <rFont val="Times New Roman"/>
      </rPr>
      <t>Капуста тушеная</t>
    </r>
  </si>
  <si>
    <r>
      <rPr>
        <sz val="10"/>
        <rFont val="Times New Roman"/>
      </rPr>
      <t>Каша пшеничная рассыпчатая</t>
    </r>
  </si>
  <si>
    <r>
      <rPr>
        <b/>
        <sz val="12"/>
        <rFont val="Times New Roman"/>
      </rPr>
      <t>Итого:</t>
    </r>
  </si>
  <si>
    <r>
      <rPr>
        <sz val="10"/>
        <rFont val="Times New Roman"/>
      </rPr>
      <t>80</t>
    </r>
  </si>
  <si>
    <r>
      <rPr>
        <sz val="10"/>
        <rFont val="Times New Roman"/>
      </rPr>
      <t>100</t>
    </r>
  </si>
  <si>
    <r>
      <rPr>
        <sz val="10"/>
        <rFont val="Times New Roman"/>
      </rPr>
      <t>2,69</t>
    </r>
  </si>
  <si>
    <r>
      <rPr>
        <sz val="10"/>
        <rFont val="Times New Roman"/>
      </rPr>
      <t>16,88</t>
    </r>
  </si>
  <si>
    <r>
      <rPr>
        <sz val="10"/>
        <rFont val="Times New Roman"/>
      </rPr>
      <t>0,93</t>
    </r>
  </si>
  <si>
    <r>
      <rPr>
        <sz val="10"/>
        <rFont val="Times New Roman"/>
      </rPr>
      <t>4,95</t>
    </r>
  </si>
  <si>
    <r>
      <rPr>
        <sz val="10"/>
        <rFont val="Times New Roman"/>
      </rPr>
      <t>0,78</t>
    </r>
  </si>
  <si>
    <r>
      <rPr>
        <sz val="10"/>
        <rFont val="Times New Roman"/>
      </rPr>
      <t>2,84</t>
    </r>
  </si>
  <si>
    <r>
      <rPr>
        <sz val="10"/>
        <rFont val="Times New Roman"/>
      </rPr>
      <t>10,88</t>
    </r>
  </si>
  <si>
    <r>
      <rPr>
        <sz val="10"/>
        <rFont val="Times New Roman"/>
      </rPr>
      <t>2,16</t>
    </r>
  </si>
  <si>
    <r>
      <rPr>
        <sz val="10"/>
        <rFont val="Times New Roman"/>
      </rPr>
      <t>3,28</t>
    </r>
  </si>
  <si>
    <r>
      <rPr>
        <sz val="10"/>
        <rFont val="Times New Roman"/>
      </rPr>
      <t>17,14</t>
    </r>
  </si>
  <si>
    <r>
      <rPr>
        <sz val="10"/>
        <rFont val="Times New Roman"/>
      </rPr>
      <t>11,51</t>
    </r>
  </si>
  <si>
    <r>
      <rPr>
        <sz val="10"/>
        <rFont val="Times New Roman"/>
      </rPr>
      <t>26,45</t>
    </r>
  </si>
  <si>
    <r>
      <rPr>
        <sz val="10"/>
        <rFont val="Times New Roman"/>
      </rPr>
      <t>20,02</t>
    </r>
  </si>
  <si>
    <r>
      <rPr>
        <sz val="10"/>
        <rFont val="Times New Roman"/>
      </rPr>
      <t>104,75</t>
    </r>
  </si>
  <si>
    <r>
      <rPr>
        <sz val="10"/>
        <rFont val="Times New Roman"/>
      </rPr>
      <t>165</t>
    </r>
  </si>
  <si>
    <r>
      <rPr>
        <sz val="10"/>
        <rFont val="Times New Roman"/>
      </rPr>
      <t>71,18</t>
    </r>
  </si>
  <si>
    <r>
      <rPr>
        <sz val="10"/>
        <rFont val="Times New Roman"/>
      </rPr>
      <t>160,28</t>
    </r>
  </si>
  <si>
    <r>
      <rPr>
        <sz val="10"/>
        <rFont val="Times New Roman"/>
      </rPr>
      <t>80,58</t>
    </r>
  </si>
  <si>
    <r>
      <rPr>
        <sz val="10"/>
        <rFont val="Times New Roman"/>
      </rPr>
      <t>В,</t>
    </r>
  </si>
  <si>
    <r>
      <rPr>
        <sz val="10"/>
        <rFont val="Times New Roman"/>
      </rPr>
      <t>0,11</t>
    </r>
  </si>
  <si>
    <r>
      <rPr>
        <sz val="10"/>
        <rFont val="Times New Roman"/>
      </rPr>
      <t>0,03</t>
    </r>
  </si>
  <si>
    <r>
      <rPr>
        <sz val="10"/>
        <rFont val="Times New Roman"/>
      </rPr>
      <t>0,08</t>
    </r>
  </si>
  <si>
    <r>
      <rPr>
        <sz val="10"/>
        <rFont val="Times New Roman"/>
      </rPr>
      <t>16</t>
    </r>
  </si>
  <si>
    <r>
      <rPr>
        <sz val="10"/>
        <rFont val="Times New Roman"/>
      </rPr>
      <t>10,5</t>
    </r>
  </si>
  <si>
    <r>
      <rPr>
        <sz val="10"/>
        <rFont val="Times New Roman"/>
      </rPr>
      <t>8,25</t>
    </r>
  </si>
  <si>
    <r>
      <rPr>
        <sz val="10"/>
        <rFont val="Times New Roman"/>
      </rPr>
      <t>24,6</t>
    </r>
  </si>
  <si>
    <r>
      <rPr>
        <sz val="10"/>
        <rFont val="Times New Roman"/>
      </rPr>
      <t>31,2</t>
    </r>
  </si>
  <si>
    <r>
      <rPr>
        <sz val="10"/>
        <rFont val="Times New Roman"/>
      </rPr>
      <t>7,32</t>
    </r>
  </si>
  <si>
    <r>
      <rPr>
        <sz val="10"/>
        <rFont val="Times New Roman"/>
      </rPr>
      <t>1,22</t>
    </r>
  </si>
  <si>
    <r>
      <rPr>
        <sz val="10"/>
        <rFont val="Times New Roman"/>
      </rPr>
      <t>6,4</t>
    </r>
  </si>
  <si>
    <r>
      <rPr>
        <sz val="10"/>
        <rFont val="Times New Roman"/>
      </rPr>
      <t>Р</t>
    </r>
  </si>
  <si>
    <r>
      <rPr>
        <sz val="10"/>
        <rFont val="Times New Roman"/>
      </rPr>
      <t>20,3</t>
    </r>
  </si>
  <si>
    <r>
      <rPr>
        <sz val="10"/>
        <rFont val="Times New Roman"/>
      </rPr>
      <t>66,65</t>
    </r>
  </si>
  <si>
    <r>
      <rPr>
        <sz val="10"/>
        <rFont val="Times New Roman"/>
      </rPr>
      <t>114,4</t>
    </r>
  </si>
  <si>
    <r>
      <rPr>
        <sz val="10"/>
        <rFont val="Times New Roman"/>
      </rPr>
      <t>39,86</t>
    </r>
  </si>
  <si>
    <r>
      <rPr>
        <sz val="10"/>
        <rFont val="Times New Roman"/>
      </rPr>
      <t>121</t>
    </r>
  </si>
  <si>
    <r>
      <rPr>
        <sz val="10"/>
        <rFont val="Times New Roman"/>
      </rPr>
      <t>27</t>
    </r>
  </si>
  <si>
    <r>
      <rPr>
        <sz val="10"/>
        <rFont val="Times New Roman"/>
      </rPr>
      <t>14,66</t>
    </r>
  </si>
  <si>
    <r>
      <rPr>
        <sz val="10"/>
        <rFont val="Times New Roman"/>
      </rPr>
      <t>0,03 :</t>
    </r>
  </si>
  <si>
    <r>
      <rPr>
        <sz val="10"/>
        <rFont val="Times New Roman"/>
      </rPr>
      <t>1,09</t>
    </r>
  </si>
  <si>
    <r>
      <rPr>
        <sz val="10"/>
        <rFont val="Times New Roman"/>
      </rPr>
      <t>1,44</t>
    </r>
  </si>
  <si>
    <r>
      <rPr>
        <sz val="10"/>
        <rFont val="Times New Roman"/>
      </rPr>
      <t>0,58</t>
    </r>
  </si>
  <si>
    <r>
      <rPr>
        <sz val="10"/>
        <rFont val="Times New Roman"/>
      </rPr>
      <t>2.43</t>
    </r>
  </si>
  <si>
    <r>
      <rPr>
        <sz val="10"/>
        <rFont val="Times New Roman"/>
      </rPr>
      <t>0,18</t>
    </r>
  </si>
  <si>
    <r>
      <rPr>
        <i/>
        <sz val="10"/>
        <rFont val="Times New Roman"/>
      </rPr>
      <t>5 ДЕНЬ</t>
    </r>
  </si>
  <si>
    <r>
      <rPr>
        <sz val="10"/>
        <rFont val="Times New Roman"/>
      </rPr>
      <t>№ 14 2010</t>
    </r>
  </si>
  <si>
    <r>
      <rPr>
        <sz val="10"/>
        <rFont val="Times New Roman"/>
      </rPr>
      <t>204 2005</t>
    </r>
  </si>
  <si>
    <r>
      <rPr>
        <sz val="10"/>
        <rFont val="Times New Roman"/>
      </rPr>
      <t>688 2005</t>
    </r>
  </si>
  <si>
    <r>
      <rPr>
        <sz val="10"/>
        <rFont val="Times New Roman"/>
      </rPr>
      <t>Салат из свежих помидоров с луком</t>
    </r>
  </si>
  <si>
    <r>
      <rPr>
        <sz val="10"/>
        <rFont val="Times New Roman"/>
      </rPr>
      <t>Суп рисовый с говядиной (харчо)</t>
    </r>
  </si>
  <si>
    <r>
      <rPr>
        <sz val="10"/>
        <rFont val="Times New Roman"/>
      </rPr>
      <t>Макароны отварные</t>
    </r>
  </si>
  <si>
    <r>
      <rPr>
        <sz val="10"/>
        <rFont val="Times New Roman"/>
      </rPr>
      <t>250/15</t>
    </r>
  </si>
  <si>
    <r>
      <rPr>
        <sz val="10"/>
        <rFont val="Times New Roman"/>
      </rPr>
      <t>80/80</t>
    </r>
  </si>
  <si>
    <r>
      <rPr>
        <sz val="10"/>
        <rFont val="Times New Roman"/>
      </rPr>
      <t>1,3</t>
    </r>
  </si>
  <si>
    <r>
      <rPr>
        <sz val="10"/>
        <rFont val="Times New Roman"/>
      </rPr>
      <t>17,65</t>
    </r>
  </si>
  <si>
    <r>
      <rPr>
        <sz val="10"/>
        <rFont val="Times New Roman"/>
      </rPr>
      <t>5,52</t>
    </r>
  </si>
  <si>
    <r>
      <rPr>
        <b/>
        <sz val="10"/>
        <rFont val="Times New Roman"/>
      </rPr>
      <t>Ж</t>
    </r>
  </si>
  <si>
    <r>
      <rPr>
        <sz val="10"/>
        <rFont val="Times New Roman"/>
      </rPr>
      <t>6,19</t>
    </r>
  </si>
  <si>
    <r>
      <rPr>
        <sz val="10"/>
        <rFont val="Times New Roman"/>
      </rPr>
      <t>3,3</t>
    </r>
  </si>
  <si>
    <r>
      <rPr>
        <sz val="10"/>
        <rFont val="Times New Roman"/>
      </rPr>
      <t>14,58</t>
    </r>
  </si>
  <si>
    <r>
      <rPr>
        <sz val="10"/>
        <rFont val="Times New Roman"/>
      </rPr>
      <t>4,52</t>
    </r>
  </si>
  <si>
    <r>
      <rPr>
        <sz val="10"/>
        <rFont val="Times New Roman"/>
      </rPr>
      <t>4,72</t>
    </r>
  </si>
  <si>
    <r>
      <rPr>
        <sz val="10"/>
        <rFont val="Times New Roman"/>
      </rPr>
      <t>14,65</t>
    </r>
  </si>
  <si>
    <r>
      <rPr>
        <sz val="10"/>
        <rFont val="Times New Roman"/>
      </rPr>
      <t>4,7</t>
    </r>
  </si>
  <si>
    <r>
      <rPr>
        <sz val="10"/>
        <rFont val="Times New Roman"/>
      </rPr>
      <t>79,6</t>
    </r>
  </si>
  <si>
    <r>
      <rPr>
        <sz val="10"/>
        <rFont val="Times New Roman"/>
      </rPr>
      <t>113</t>
    </r>
  </si>
  <si>
    <r>
      <rPr>
        <sz val="10"/>
        <rFont val="Times New Roman"/>
      </rPr>
      <t>221</t>
    </r>
  </si>
  <si>
    <r>
      <rPr>
        <sz val="10"/>
        <rFont val="Times New Roman"/>
      </rPr>
      <t>168,45</t>
    </r>
  </si>
  <si>
    <r>
      <rPr>
        <sz val="10"/>
        <rFont val="Times New Roman"/>
      </rPr>
      <t>43</t>
    </r>
  </si>
  <si>
    <r>
      <rPr>
        <sz val="10"/>
        <rFont val="Times New Roman"/>
      </rPr>
      <t>20,48</t>
    </r>
  </si>
  <si>
    <r>
      <rPr>
        <sz val="10"/>
        <rFont val="Times New Roman"/>
      </rPr>
      <t>17,58</t>
    </r>
  </si>
  <si>
    <r>
      <rPr>
        <sz val="10"/>
        <rFont val="Times New Roman"/>
      </rPr>
      <t>24,98</t>
    </r>
  </si>
  <si>
    <r>
      <rPr>
        <sz val="10"/>
        <rFont val="Times New Roman"/>
      </rPr>
      <t>54,5</t>
    </r>
  </si>
  <si>
    <r>
      <rPr>
        <sz val="10"/>
        <rFont val="Times New Roman"/>
      </rPr>
      <t>6,48</t>
    </r>
  </si>
  <si>
    <r>
      <rPr>
        <sz val="10"/>
        <rFont val="Times New Roman"/>
      </rPr>
      <t>32,88</t>
    </r>
  </si>
  <si>
    <r>
      <rPr>
        <sz val="10"/>
        <rFont val="Times New Roman"/>
      </rPr>
      <t>96,93</t>
    </r>
  </si>
  <si>
    <r>
      <rPr>
        <sz val="10"/>
        <rFont val="Times New Roman"/>
      </rPr>
      <t>132,9</t>
    </r>
  </si>
  <si>
    <r>
      <rPr>
        <sz val="10"/>
        <rFont val="Times New Roman"/>
      </rPr>
      <t>9,56</t>
    </r>
  </si>
  <si>
    <r>
      <rPr>
        <sz val="10"/>
        <rFont val="Times New Roman"/>
      </rPr>
      <t>17,79</t>
    </r>
  </si>
  <si>
    <r>
      <rPr>
        <sz val="10"/>
        <rFont val="Times New Roman"/>
      </rPr>
      <t>29,45</t>
    </r>
  </si>
  <si>
    <r>
      <rPr>
        <sz val="10"/>
        <rFont val="Times New Roman"/>
      </rPr>
      <t>23,16</t>
    </r>
  </si>
  <si>
    <r>
      <rPr>
        <sz val="10"/>
        <rFont val="Times New Roman"/>
      </rPr>
      <t>0,84</t>
    </r>
  </si>
  <si>
    <r>
      <rPr>
        <sz val="10"/>
        <rFont val="Times New Roman"/>
      </rPr>
      <t>1,24</t>
    </r>
  </si>
  <si>
    <r>
      <rPr>
        <sz val="10"/>
        <rFont val="Times New Roman"/>
      </rPr>
      <t>1,62</t>
    </r>
  </si>
  <si>
    <r>
      <rPr>
        <sz val="10"/>
        <rFont val="Times New Roman"/>
      </rPr>
      <t>1,48</t>
    </r>
  </si>
  <si>
    <r>
      <rPr>
        <sz val="10"/>
        <rFont val="Times New Roman"/>
      </rPr>
      <t>0,51</t>
    </r>
  </si>
  <si>
    <r>
      <rPr>
        <i/>
        <sz val="10"/>
        <rFont val="Times New Roman"/>
      </rPr>
      <t>6 ДЕНЬ</t>
    </r>
  </si>
  <si>
    <r>
      <rPr>
        <sz val="10"/>
        <rFont val="Times New Roman"/>
      </rPr>
      <t>847 2005</t>
    </r>
  </si>
  <si>
    <r>
      <rPr>
        <sz val="10"/>
        <rFont val="Times New Roman"/>
      </rPr>
      <t>4,79</t>
    </r>
  </si>
  <si>
    <r>
      <rPr>
        <sz val="10"/>
        <rFont val="Times New Roman"/>
      </rPr>
      <t>1,04</t>
    </r>
  </si>
  <si>
    <r>
      <rPr>
        <sz val="10"/>
        <rFont val="Times New Roman"/>
      </rPr>
      <t>4,26</t>
    </r>
  </si>
  <si>
    <r>
      <rPr>
        <sz val="10"/>
        <rFont val="Times New Roman"/>
      </rPr>
      <t>30,9</t>
    </r>
  </si>
  <si>
    <r>
      <rPr>
        <sz val="10"/>
        <rFont val="Times New Roman"/>
      </rPr>
      <t>47</t>
    </r>
  </si>
  <si>
    <r>
      <rPr>
        <sz val="10"/>
        <rFont val="Times New Roman"/>
      </rPr>
      <t>10</t>
    </r>
  </si>
  <si>
    <r>
      <rPr>
        <sz val="10"/>
        <rFont val="Times New Roman"/>
      </rPr>
      <t>39,14</t>
    </r>
  </si>
  <si>
    <r>
      <rPr>
        <sz val="10"/>
        <rFont val="Times New Roman"/>
      </rPr>
      <t>168</t>
    </r>
  </si>
  <si>
    <r>
      <rPr>
        <sz val="10"/>
        <rFont val="Times New Roman"/>
      </rPr>
      <t>. 29,2</t>
    </r>
  </si>
  <si>
    <r>
      <rPr>
        <i/>
        <sz val="10"/>
        <rFont val="Times New Roman"/>
      </rPr>
      <t>7 ДЕНЬ</t>
    </r>
  </si>
  <si>
    <r>
      <rPr>
        <b/>
        <sz val="13"/>
        <rFont val="Times New Roman"/>
      </rPr>
      <t>Комплексный обед</t>
    </r>
  </si>
  <si>
    <r>
      <rPr>
        <sz val="10"/>
        <rFont val="Times New Roman"/>
      </rPr>
      <t>486 2005</t>
    </r>
  </si>
  <si>
    <r>
      <rPr>
        <sz val="10"/>
        <rFont val="Times New Roman"/>
      </rPr>
      <t>Рыба тушенная с овощами</t>
    </r>
  </si>
  <si>
    <r>
      <rPr>
        <sz val="10"/>
        <rFont val="Times New Roman"/>
      </rPr>
      <t>Зефир пром. произв.</t>
    </r>
  </si>
  <si>
    <r>
      <rPr>
        <b/>
        <sz val="10"/>
        <rFont val="Times New Roman"/>
      </rPr>
      <t>Итого:</t>
    </r>
  </si>
  <si>
    <r>
      <rPr>
        <b/>
        <sz val="11"/>
        <rFont val="Times New Roman"/>
      </rPr>
      <t>Б</t>
    </r>
  </si>
  <si>
    <r>
      <rPr>
        <sz val="10"/>
        <rFont val="Times New Roman"/>
      </rPr>
      <t>0,81</t>
    </r>
  </si>
  <si>
    <r>
      <rPr>
        <sz val="10"/>
        <rFont val="Times New Roman"/>
      </rPr>
      <t>0,4</t>
    </r>
  </si>
  <si>
    <r>
      <rPr>
        <sz val="10"/>
        <rFont val="Times New Roman"/>
      </rPr>
      <t>4,85</t>
    </r>
  </si>
  <si>
    <r>
      <rPr>
        <b/>
        <sz val="10"/>
        <rFont val="Times New Roman"/>
      </rPr>
      <t>У</t>
    </r>
  </si>
  <si>
    <r>
      <rPr>
        <sz val="10"/>
        <rFont val="Times New Roman"/>
      </rPr>
      <t>9,8</t>
    </r>
  </si>
  <si>
    <r>
      <rPr>
        <b/>
        <sz val="11"/>
        <rFont val="Times New Roman"/>
      </rPr>
      <t>Bi</t>
    </r>
  </si>
  <si>
    <r>
      <rPr>
        <b/>
        <sz val="10"/>
        <rFont val="Times New Roman"/>
      </rPr>
      <t>А</t>
    </r>
  </si>
  <si>
    <r>
      <rPr>
        <sz val="10"/>
        <rFont val="Times New Roman"/>
      </rPr>
      <t>5,63</t>
    </r>
  </si>
  <si>
    <r>
      <rPr>
        <sz val="10"/>
        <rFont val="Times New Roman"/>
      </rPr>
      <t>19,32</t>
    </r>
  </si>
  <si>
    <r>
      <rPr>
        <b/>
        <sz val="11"/>
        <rFont val="Times New Roman"/>
      </rPr>
      <t>Р</t>
    </r>
  </si>
  <si>
    <r>
      <rPr>
        <sz val="10"/>
        <rFont val="Times New Roman"/>
      </rPr>
      <t>126,38</t>
    </r>
  </si>
  <si>
    <r>
      <rPr>
        <sz val="10"/>
        <rFont val="Times New Roman"/>
      </rPr>
      <t>75,8</t>
    </r>
  </si>
  <si>
    <r>
      <rPr>
        <b/>
        <sz val="11"/>
        <rFont val="Times New Roman"/>
      </rPr>
      <t>Mg</t>
    </r>
  </si>
  <si>
    <r>
      <rPr>
        <sz val="10"/>
        <rFont val="Times New Roman"/>
      </rPr>
      <t>2,2</t>
    </r>
  </si>
  <si>
    <r>
      <rPr>
        <i/>
        <sz val="10"/>
        <rFont val="Times New Roman"/>
      </rPr>
      <t>8 ДЕНЬ</t>
    </r>
  </si>
  <si>
    <r>
      <rPr>
        <sz val="10"/>
        <rFont val="Times New Roman"/>
      </rPr>
      <t xml:space="preserve">№ </t>
    </r>
    <r>
      <rPr>
        <b/>
        <sz val="10"/>
        <rFont val="Times New Roman"/>
      </rPr>
      <t>рецепту ры</t>
    </r>
  </si>
  <si>
    <r>
      <rPr>
        <sz val="10"/>
        <rFont val="Times New Roman"/>
      </rPr>
      <t>42 2004</t>
    </r>
  </si>
  <si>
    <r>
      <rPr>
        <sz val="10"/>
        <rFont val="Times New Roman"/>
      </rPr>
      <t>206 2005</t>
    </r>
  </si>
  <si>
    <r>
      <rPr>
        <sz val="10"/>
        <rFont val="Times New Roman"/>
      </rPr>
      <t>244 2015</t>
    </r>
  </si>
  <si>
    <r>
      <rPr>
        <sz val="10"/>
        <rFont val="Times New Roman"/>
      </rPr>
      <t>Салат из свежей капусты</t>
    </r>
  </si>
  <si>
    <r>
      <rPr>
        <sz val="10"/>
        <rFont val="Times New Roman"/>
      </rPr>
      <t>Плов с мясом</t>
    </r>
  </si>
  <si>
    <r>
      <rPr>
        <sz val="10"/>
        <rFont val="Times New Roman"/>
      </rPr>
      <t>175</t>
    </r>
  </si>
  <si>
    <r>
      <rPr>
        <sz val="10"/>
        <rFont val="Times New Roman"/>
      </rPr>
      <t>1,41</t>
    </r>
  </si>
  <si>
    <r>
      <rPr>
        <sz val="10"/>
        <rFont val="Times New Roman"/>
      </rPr>
      <t>5,49</t>
    </r>
  </si>
  <si>
    <r>
      <rPr>
        <sz val="10"/>
        <rFont val="Times New Roman"/>
      </rPr>
      <t>9,59</t>
    </r>
  </si>
  <si>
    <r>
      <rPr>
        <sz val="10"/>
        <rFont val="Times New Roman"/>
      </rPr>
      <t>5,08</t>
    </r>
  </si>
  <si>
    <r>
      <rPr>
        <sz val="10"/>
        <rFont val="Times New Roman"/>
      </rPr>
      <t>22,94</t>
    </r>
  </si>
  <si>
    <r>
      <rPr>
        <sz val="10"/>
        <rFont val="Times New Roman"/>
      </rPr>
      <t>9,02</t>
    </r>
  </si>
  <si>
    <r>
      <rPr>
        <sz val="10"/>
        <rFont val="Times New Roman"/>
      </rPr>
      <t>39,33</t>
    </r>
  </si>
  <si>
    <r>
      <rPr>
        <sz val="10"/>
        <rFont val="Times New Roman"/>
      </rPr>
      <t>87,4</t>
    </r>
  </si>
  <si>
    <r>
      <rPr>
        <sz val="10"/>
        <rFont val="Times New Roman"/>
      </rPr>
      <t>380,68</t>
    </r>
  </si>
  <si>
    <r>
      <rPr>
        <sz val="10"/>
        <rFont val="Times New Roman"/>
      </rPr>
      <t>0,23</t>
    </r>
  </si>
  <si>
    <r>
      <rPr>
        <b/>
        <sz val="11"/>
        <rFont val="Century Gothic"/>
      </rPr>
      <t>с</t>
    </r>
  </si>
  <si>
    <r>
      <rPr>
        <sz val="10"/>
        <rFont val="Times New Roman"/>
      </rPr>
      <t>32,45</t>
    </r>
  </si>
  <si>
    <r>
      <rPr>
        <sz val="10"/>
        <rFont val="Times New Roman"/>
      </rPr>
      <t>5,81</t>
    </r>
  </si>
  <si>
    <r>
      <rPr>
        <sz val="10"/>
        <rFont val="Times New Roman"/>
      </rPr>
      <t>0,36</t>
    </r>
  </si>
  <si>
    <r>
      <rPr>
        <sz val="10"/>
        <rFont val="Times New Roman"/>
      </rPr>
      <t>37,37</t>
    </r>
  </si>
  <si>
    <r>
      <rPr>
        <sz val="10"/>
        <rFont val="Times New Roman"/>
      </rPr>
      <t>8,38</t>
    </r>
  </si>
  <si>
    <r>
      <rPr>
        <sz val="10"/>
        <rFont val="Times New Roman"/>
      </rPr>
      <t>27,61</t>
    </r>
  </si>
  <si>
    <r>
      <rPr>
        <sz val="10"/>
        <rFont val="Times New Roman"/>
      </rPr>
      <t>15.16</t>
    </r>
  </si>
  <si>
    <r>
      <rPr>
        <sz val="10"/>
        <rFont val="Times New Roman"/>
      </rPr>
      <t>17,1</t>
    </r>
  </si>
  <si>
    <r>
      <rPr>
        <sz val="10"/>
        <rFont val="Times New Roman"/>
      </rPr>
      <t>2,03</t>
    </r>
  </si>
  <si>
    <r>
      <rPr>
        <i/>
        <sz val="10"/>
        <rFont val="Times New Roman"/>
      </rPr>
      <t>9 ДЕНЬ</t>
    </r>
  </si>
  <si>
    <r>
      <rPr>
        <sz val="10"/>
        <rFont val="Times New Roman"/>
      </rPr>
      <t>681 2005</t>
    </r>
  </si>
  <si>
    <r>
      <rPr>
        <sz val="10"/>
        <rFont val="Times New Roman"/>
      </rPr>
      <t>4,53</t>
    </r>
  </si>
  <si>
    <r>
      <rPr>
        <b/>
        <sz val="11"/>
        <rFont val="Century Gothic"/>
      </rPr>
      <t>ж</t>
    </r>
  </si>
  <si>
    <r>
      <rPr>
        <sz val="10"/>
        <rFont val="Times New Roman"/>
      </rPr>
      <t>9,82</t>
    </r>
  </si>
  <si>
    <r>
      <rPr>
        <b/>
        <sz val="11"/>
        <rFont val="Century Gothic"/>
      </rPr>
      <t>У</t>
    </r>
  </si>
  <si>
    <r>
      <rPr>
        <sz val="10"/>
        <rFont val="Times New Roman"/>
      </rPr>
      <t>22,25</t>
    </r>
  </si>
  <si>
    <r>
      <rPr>
        <sz val="10"/>
        <rFont val="Times New Roman"/>
      </rPr>
      <t>188,6</t>
    </r>
  </si>
  <si>
    <r>
      <rPr>
        <sz val="10"/>
        <rFont val="Times New Roman"/>
      </rPr>
      <t>0,37</t>
    </r>
  </si>
  <si>
    <r>
      <rPr>
        <b/>
        <sz val="11"/>
        <rFont val="Century Gothic"/>
      </rPr>
      <t>А</t>
    </r>
  </si>
  <si>
    <r>
      <rPr>
        <sz val="10"/>
        <rFont val="Times New Roman"/>
      </rPr>
      <t>218,85</t>
    </r>
  </si>
  <si>
    <r>
      <rPr>
        <b/>
        <sz val="11"/>
        <rFont val="Century Gothic"/>
      </rPr>
      <t>Mg</t>
    </r>
  </si>
  <si>
    <r>
      <rPr>
        <i/>
        <sz val="10"/>
        <rFont val="Times New Roman"/>
      </rPr>
      <t>10 ДЕНЬ</t>
    </r>
  </si>
  <si>
    <r>
      <rPr>
        <sz val="10"/>
        <rFont val="Times New Roman"/>
      </rPr>
      <t>694 2005</t>
    </r>
  </si>
  <si>
    <r>
      <rPr>
        <sz val="10"/>
        <rFont val="Times New Roman"/>
      </rPr>
      <t>874 2005</t>
    </r>
  </si>
  <si>
    <r>
      <rPr>
        <b/>
        <sz val="11"/>
        <rFont val="Times New Roman"/>
      </rPr>
      <t>ИТОГО на 1-го учащегося</t>
    </r>
  </si>
  <si>
    <r>
      <rPr>
        <sz val="10"/>
        <rFont val="Times New Roman"/>
      </rPr>
      <t>Пюре из картофеля</t>
    </r>
  </si>
  <si>
    <r>
      <rPr>
        <b/>
        <sz val="11"/>
        <rFont val="Times New Roman"/>
      </rPr>
      <t>ИТОГО:</t>
    </r>
  </si>
  <si>
    <r>
      <rPr>
        <sz val="12"/>
        <rFont val="Times New Roman"/>
      </rPr>
      <t>200</t>
    </r>
  </si>
  <si>
    <r>
      <rPr>
        <sz val="10"/>
        <rFont val="Times New Roman"/>
      </rPr>
      <t>3,06</t>
    </r>
  </si>
  <si>
    <r>
      <rPr>
        <b/>
        <sz val="11"/>
        <rFont val="Times New Roman"/>
      </rPr>
      <t>Ж</t>
    </r>
  </si>
  <si>
    <r>
      <rPr>
        <sz val="10"/>
        <rFont val="Times New Roman"/>
      </rPr>
      <t>7,8</t>
    </r>
  </si>
  <si>
    <r>
      <rPr>
        <sz val="10"/>
        <rFont val="Times New Roman"/>
      </rPr>
      <t>20,45</t>
    </r>
  </si>
  <si>
    <r>
      <rPr>
        <sz val="10"/>
        <rFont val="Times New Roman"/>
      </rPr>
      <t>32,6</t>
    </r>
  </si>
  <si>
    <r>
      <rPr>
        <sz val="10"/>
        <rFont val="Times New Roman"/>
      </rPr>
      <t>137,15</t>
    </r>
  </si>
  <si>
    <r>
      <rPr>
        <sz val="10"/>
        <rFont val="Times New Roman"/>
      </rPr>
      <t>132,8</t>
    </r>
  </si>
  <si>
    <r>
      <rPr>
        <sz val="10"/>
        <rFont val="Times New Roman"/>
      </rPr>
      <t>25,5</t>
    </r>
  </si>
  <si>
    <r>
      <rPr>
        <sz val="10"/>
        <rFont val="Times New Roman"/>
      </rPr>
      <t>18.14</t>
    </r>
  </si>
  <si>
    <r>
      <rPr>
        <sz val="10"/>
        <rFont val="Times New Roman"/>
      </rPr>
      <t>36,98</t>
    </r>
  </si>
  <si>
    <r>
      <rPr>
        <sz val="12"/>
        <rFont val="Times New Roman"/>
      </rPr>
      <t>86,6</t>
    </r>
  </si>
  <si>
    <r>
      <rPr>
        <sz val="10"/>
        <rFont val="Times New Roman"/>
      </rPr>
      <t>27,75</t>
    </r>
  </si>
  <si>
    <r>
      <rPr>
        <sz val="12"/>
        <rFont val="Times New Roman"/>
      </rPr>
      <t>1,01</t>
    </r>
  </si>
  <si>
    <r>
      <rPr>
        <sz val="12"/>
        <rFont val="Times New Roman"/>
      </rPr>
      <t>0,6</t>
    </r>
  </si>
  <si>
    <r>
      <rPr>
        <sz val="12"/>
        <rFont val="Times New Roman"/>
      </rPr>
      <t>Составлено на основании:</t>
    </r>
  </si>
  <si>
    <r>
      <rPr>
        <sz val="12"/>
        <rFont val="Times New Roman"/>
      </rPr>
      <t>-    сборника рецептур блюд и кулинарных изделий для предприятий общественного питания.</t>
    </r>
  </si>
  <si>
    <r>
      <rPr>
        <sz val="12"/>
        <rFont val="Times New Roman"/>
      </rPr>
      <t>Авторы: А.И. Здобный, В.А. Циганенко, М.И. Пересичный, 2005г.;</t>
    </r>
  </si>
  <si>
    <r>
      <rPr>
        <sz val="12"/>
        <rFont val="Times New Roman"/>
      </rPr>
      <t>-    сборника рецептур блюд и кулинарных изделий для питания школьников под редакцией М.П. Могильного, В.А. Тутельяна 2005г.;</t>
    </r>
  </si>
  <si>
    <r>
      <rPr>
        <sz val="12"/>
        <rFont val="Times New Roman"/>
      </rPr>
      <t>-    сборника рецептур блюд и кулинарных изделий для питания детей в дошкольных организациях под ред. М.П. Могильного, В.А. Тутельяна</t>
    </r>
  </si>
  <si>
    <r>
      <rPr>
        <sz val="12"/>
        <rFont val="Times New Roman"/>
      </rPr>
      <t>2011г.</t>
    </r>
  </si>
  <si>
    <r>
      <rPr>
        <sz val="12"/>
        <rFont val="Times New Roman"/>
      </rPr>
      <t>-    справочника «Химический состав пищевых продуктов» под ред. И.М. Скурихина, М.П. Волгарёва 1987г.</t>
    </r>
  </si>
  <si>
    <r>
      <rPr>
        <sz val="12"/>
        <rFont val="Times New Roman"/>
      </rPr>
      <t>Примечание:</t>
    </r>
  </si>
  <si>
    <r>
      <rPr>
        <sz val="12"/>
        <rFont val="Times New Roman"/>
      </rPr>
      <t>1.    согласно п. 10.3 СанПиН 2.4.4.2599-10 блюда приготавливаются с использованием йодированной соли.</t>
    </r>
  </si>
  <si>
    <r>
      <rPr>
        <sz val="12"/>
        <rFont val="Times New Roman"/>
      </rPr>
      <t>2.    согласно п. 10.3 СанПиН 2.4.4.2599-10 в целях профилактики недостаточности витамина С в пришкольных лагерях проводится</t>
    </r>
  </si>
  <si>
    <r>
      <rPr>
        <sz val="12"/>
        <rFont val="Times New Roman"/>
      </rPr>
      <t>искусственное С-витаминизация готовых третьих блюд аскорбиновой кислотой. Препарат вводят в компоты, кисели и т.д., после их</t>
    </r>
  </si>
  <si>
    <r>
      <rPr>
        <sz val="12"/>
        <rFont val="Times New Roman"/>
      </rPr>
      <t>охлаждения до 15 градусов (для компота) и 35 градусов (для киселя) в количестве до 20 мг непосредственно перед реализацией.</t>
    </r>
  </si>
  <si>
    <r>
      <rPr>
        <sz val="12"/>
        <rFont val="Times New Roman"/>
      </rPr>
      <t>Витаминизированные блюда не подогрева</t>
    </r>
  </si>
  <si>
    <r>
      <rPr>
        <sz val="12"/>
        <rFont val="Times New Roman"/>
      </rPr>
      <t>Инженер-технолог</t>
    </r>
  </si>
  <si>
    <t>Фрукт свежий (Яблоко)</t>
  </si>
  <si>
    <t>Хлеб пшеничный</t>
  </si>
  <si>
    <t>Фрукт свежий (Груша)</t>
  </si>
  <si>
    <t>Чай с лимоном</t>
  </si>
  <si>
    <t>Птица тушеная с овощами</t>
  </si>
  <si>
    <t>292 2005</t>
  </si>
  <si>
    <t>Каша перловая рассыпчатая</t>
  </si>
  <si>
    <t>Йогурт 7,5%</t>
  </si>
  <si>
    <t>Салат из свежих помидоров с луком</t>
  </si>
  <si>
    <t>Суп картофельный с мясными фрикадельками</t>
  </si>
  <si>
    <r>
      <t>Фрукт свежий (</t>
    </r>
    <r>
      <rPr>
        <sz val="10"/>
        <rFont val="Times New Roman"/>
      </rPr>
      <t>Яблоко)</t>
    </r>
  </si>
  <si>
    <t>14 2010</t>
  </si>
  <si>
    <t>250/35</t>
  </si>
  <si>
    <t>250/20</t>
  </si>
  <si>
    <t>Компот из кураги</t>
  </si>
  <si>
    <t>Суп рисовый с говядиной (ХАРЧО)</t>
  </si>
  <si>
    <t>204 2005</t>
  </si>
  <si>
    <t>Котлеты или биточки рыбные</t>
  </si>
  <si>
    <t>Суп молочный рисовый</t>
  </si>
  <si>
    <t>681 2005</t>
  </si>
  <si>
    <t>Каша гречневая рассыпчатая</t>
  </si>
  <si>
    <t>11 ДЕНЬ</t>
  </si>
  <si>
    <t>12 ДЕНЬ</t>
  </si>
  <si>
    <t>Суп картофельный с горохом</t>
  </si>
  <si>
    <t>206 2005</t>
  </si>
  <si>
    <t>Птица отварная</t>
  </si>
  <si>
    <t>637 2005</t>
  </si>
  <si>
    <t>Каша пшеничная рассыпчатая</t>
  </si>
  <si>
    <t>679 2005</t>
  </si>
  <si>
    <t>Салат из свежих помидоров</t>
  </si>
  <si>
    <t>Суп картофельный с макаронными изделиями</t>
  </si>
  <si>
    <t>Суп с картофельный с макаронными изделиями</t>
  </si>
  <si>
    <t>208 2008</t>
  </si>
  <si>
    <t>ВСЕГО 12 ДНЕЙ</t>
  </si>
  <si>
    <t>Сосиска отварная (говяжья)</t>
  </si>
  <si>
    <t>50/1шт</t>
  </si>
  <si>
    <t>115/1шт</t>
  </si>
  <si>
    <t>686 2005</t>
  </si>
  <si>
    <t>Пряник пром.производства</t>
  </si>
  <si>
    <t>З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</si>
</sst>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i/>
      <sz val="10"/>
      <name val="Times New Roman"/>
    </font>
    <font>
      <b/>
      <sz val="12"/>
      <name val="Times New Roman"/>
    </font>
    <font>
      <sz val="10"/>
      <name val="Times New Roman"/>
    </font>
    <font>
      <b/>
      <i/>
      <sz val="13"/>
      <name val="Times New Roman"/>
    </font>
    <font>
      <b/>
      <sz val="10"/>
      <name val="Times New Roman"/>
    </font>
    <font>
      <sz val="13"/>
      <name val="Times New Roman"/>
    </font>
    <font>
      <b/>
      <sz val="13"/>
      <name val="Times New Roman"/>
    </font>
    <font>
      <b/>
      <sz val="11"/>
      <name val="Times New Roman"/>
    </font>
    <font>
      <b/>
      <sz val="11"/>
      <name val="Century Gothic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left" indent="1"/>
    </xf>
    <xf numFmtId="0" fontId="0" fillId="0" borderId="21" xfId="0" applyBorder="1" applyAlignment="1">
      <alignment horizontal="left" vertical="top" inden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 indent="2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right" vertical="top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wrapText="1" indent="2"/>
    </xf>
    <xf numFmtId="0" fontId="0" fillId="0" borderId="28" xfId="0" applyBorder="1" applyAlignment="1">
      <alignment horizontal="left" vertical="top" indent="2"/>
    </xf>
    <xf numFmtId="0" fontId="0" fillId="0" borderId="29" xfId="0" applyBorder="1" applyAlignment="1">
      <alignment horizontal="left" vertical="top" indent="2"/>
    </xf>
    <xf numFmtId="0" fontId="0" fillId="0" borderId="30" xfId="0" applyBorder="1" applyAlignment="1">
      <alignment horizontal="left" indent="1"/>
    </xf>
    <xf numFmtId="0" fontId="0" fillId="0" borderId="31" xfId="0" applyBorder="1" applyAlignment="1">
      <alignment horizontal="left" indent="2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center" wrapText="1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left" vertical="top" indent="1"/>
    </xf>
    <xf numFmtId="0" fontId="0" fillId="0" borderId="36" xfId="0" applyBorder="1" applyAlignment="1">
      <alignment horizontal="left" vertical="top" indent="2"/>
    </xf>
    <xf numFmtId="0" fontId="0" fillId="0" borderId="47" xfId="0" applyBorder="1" applyAlignment="1">
      <alignment horizontal="center" vertical="top"/>
    </xf>
    <xf numFmtId="0" fontId="0" fillId="0" borderId="48" xfId="0" applyBorder="1" applyAlignment="1">
      <alignment horizontal="left" vertical="top"/>
    </xf>
    <xf numFmtId="0" fontId="0" fillId="0" borderId="49" xfId="0" applyBorder="1" applyAlignment="1">
      <alignment horizontal="center" vertical="top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left" indent="1"/>
    </xf>
    <xf numFmtId="0" fontId="0" fillId="0" borderId="66" xfId="0" applyBorder="1" applyAlignment="1">
      <alignment horizontal="center" vertical="top"/>
    </xf>
    <xf numFmtId="0" fontId="0" fillId="0" borderId="67" xfId="0" applyBorder="1" applyAlignment="1">
      <alignment horizontal="center" vertical="top"/>
    </xf>
    <xf numFmtId="0" fontId="0" fillId="0" borderId="68" xfId="0" applyBorder="1" applyAlignment="1">
      <alignment horizontal="left" vertical="top" indent="2"/>
    </xf>
    <xf numFmtId="0" fontId="0" fillId="0" borderId="69" xfId="0" applyBorder="1" applyAlignment="1">
      <alignment horizontal="left" vertical="top" indent="1"/>
    </xf>
    <xf numFmtId="0" fontId="0" fillId="0" borderId="70" xfId="0" applyBorder="1" applyAlignment="1">
      <alignment horizontal="left" wrapText="1" indent="1"/>
    </xf>
    <xf numFmtId="0" fontId="0" fillId="0" borderId="71" xfId="0" applyBorder="1" applyAlignment="1">
      <alignment horizontal="left" wrapText="1"/>
    </xf>
    <xf numFmtId="0" fontId="0" fillId="0" borderId="72" xfId="0" applyBorder="1" applyAlignment="1">
      <alignment horizontal="center" vertical="top"/>
    </xf>
    <xf numFmtId="0" fontId="0" fillId="0" borderId="74" xfId="0" applyBorder="1" applyAlignment="1">
      <alignment horizontal="left" vertical="top" wrapText="1"/>
    </xf>
    <xf numFmtId="0" fontId="0" fillId="0" borderId="75" xfId="0" applyBorder="1" applyAlignment="1">
      <alignment horizontal="left" vertical="top" indent="2"/>
    </xf>
    <xf numFmtId="0" fontId="0" fillId="0" borderId="76" xfId="0" applyBorder="1" applyAlignment="1">
      <alignment horizontal="left" vertical="top" indent="1"/>
    </xf>
    <xf numFmtId="0" fontId="0" fillId="0" borderId="80" xfId="0" applyBorder="1" applyAlignment="1">
      <alignment horizontal="left" vertical="top" indent="1"/>
    </xf>
    <xf numFmtId="0" fontId="0" fillId="0" borderId="82" xfId="0" applyBorder="1" applyAlignment="1">
      <alignment horizontal="left" indent="2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 indent="1"/>
    </xf>
    <xf numFmtId="0" fontId="0" fillId="0" borderId="91" xfId="0" applyBorder="1" applyAlignment="1">
      <alignment horizontal="center" vertical="top"/>
    </xf>
    <xf numFmtId="0" fontId="0" fillId="0" borderId="92" xfId="0" applyBorder="1" applyAlignment="1">
      <alignment horizontal="center" vertical="top"/>
    </xf>
    <xf numFmtId="0" fontId="0" fillId="0" borderId="93" xfId="0" applyBorder="1" applyAlignment="1">
      <alignment horizontal="left" vertical="top" indent="1"/>
    </xf>
    <xf numFmtId="0" fontId="0" fillId="0" borderId="94" xfId="0" applyBorder="1" applyAlignment="1">
      <alignment horizontal="left" indent="1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 vertical="top"/>
    </xf>
    <xf numFmtId="0" fontId="0" fillId="0" borderId="97" xfId="0" applyBorder="1" applyAlignment="1">
      <alignment horizontal="right" vertical="top"/>
    </xf>
    <xf numFmtId="0" fontId="0" fillId="0" borderId="98" xfId="0" applyBorder="1" applyAlignment="1">
      <alignment horizontal="left" indent="1"/>
    </xf>
    <xf numFmtId="0" fontId="0" fillId="0" borderId="101" xfId="0" applyBorder="1" applyAlignment="1">
      <alignment horizontal="right" vertical="top"/>
    </xf>
    <xf numFmtId="0" fontId="0" fillId="0" borderId="102" xfId="0" applyBorder="1" applyAlignment="1">
      <alignment horizontal="left" vertical="top" indent="1"/>
    </xf>
    <xf numFmtId="0" fontId="0" fillId="0" borderId="103" xfId="0" applyBorder="1" applyAlignment="1">
      <alignment horizontal="center" vertical="top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left" vertical="center" indent="1"/>
    </xf>
    <xf numFmtId="0" fontId="0" fillId="0" borderId="106" xfId="0" applyBorder="1" applyAlignment="1">
      <alignment horizontal="center"/>
    </xf>
    <xf numFmtId="0" fontId="0" fillId="0" borderId="119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/>
    </xf>
    <xf numFmtId="0" fontId="3" fillId="0" borderId="32" xfId="0" applyFont="1" applyBorder="1" applyAlignment="1">
      <alignment horizontal="left"/>
    </xf>
    <xf numFmtId="0" fontId="3" fillId="0" borderId="73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left" vertical="top" wrapText="1" indent="2"/>
    </xf>
    <xf numFmtId="0" fontId="3" fillId="0" borderId="30" xfId="0" applyFont="1" applyBorder="1" applyAlignment="1">
      <alignment horizontal="left" indent="1"/>
    </xf>
    <xf numFmtId="0" fontId="3" fillId="0" borderId="33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 indent="1"/>
    </xf>
    <xf numFmtId="49" fontId="0" fillId="0" borderId="32" xfId="0" applyNumberFormat="1" applyBorder="1" applyAlignment="1">
      <alignment horizontal="left"/>
    </xf>
    <xf numFmtId="49" fontId="0" fillId="0" borderId="30" xfId="0" applyNumberFormat="1" applyBorder="1" applyAlignment="1">
      <alignment horizontal="left" indent="1"/>
    </xf>
    <xf numFmtId="0" fontId="3" fillId="0" borderId="21" xfId="0" applyFont="1" applyBorder="1" applyAlignment="1">
      <alignment horizontal="left" vertical="top" indent="1"/>
    </xf>
    <xf numFmtId="49" fontId="0" fillId="0" borderId="10" xfId="0" applyNumberFormat="1" applyBorder="1" applyAlignment="1">
      <alignment horizontal="left" vertical="top"/>
    </xf>
    <xf numFmtId="49" fontId="0" fillId="0" borderId="21" xfId="0" applyNumberFormat="1" applyBorder="1" applyAlignment="1">
      <alignment horizontal="left" vertical="top" indent="1"/>
    </xf>
    <xf numFmtId="49" fontId="3" fillId="0" borderId="21" xfId="0" applyNumberFormat="1" applyFont="1" applyBorder="1" applyAlignment="1">
      <alignment horizontal="left" vertical="top" indent="1"/>
    </xf>
    <xf numFmtId="0" fontId="0" fillId="0" borderId="21" xfId="0" applyBorder="1" applyAlignment="1">
      <alignment horizontal="center" vertical="center"/>
    </xf>
    <xf numFmtId="0" fontId="3" fillId="0" borderId="106" xfId="0" applyFont="1" applyBorder="1" applyAlignment="1">
      <alignment horizontal="center" wrapText="1"/>
    </xf>
    <xf numFmtId="0" fontId="0" fillId="0" borderId="106" xfId="0" applyBorder="1" applyAlignment="1">
      <alignment horizontal="center" vertical="top"/>
    </xf>
    <xf numFmtId="0" fontId="0" fillId="0" borderId="106" xfId="0" applyBorder="1" applyAlignment="1">
      <alignment horizontal="left" vertical="top" indent="1"/>
    </xf>
    <xf numFmtId="0" fontId="0" fillId="0" borderId="106" xfId="0" applyBorder="1" applyAlignment="1">
      <alignment horizontal="left" vertical="top"/>
    </xf>
    <xf numFmtId="0" fontId="0" fillId="0" borderId="106" xfId="0" applyBorder="1" applyAlignment="1">
      <alignment horizontal="center" vertical="center"/>
    </xf>
    <xf numFmtId="49" fontId="0" fillId="0" borderId="106" xfId="0" applyNumberFormat="1" applyBorder="1" applyAlignment="1">
      <alignment horizontal="left" vertical="top" indent="1"/>
    </xf>
    <xf numFmtId="0" fontId="0" fillId="0" borderId="106" xfId="0" applyBorder="1" applyAlignment="1">
      <alignment horizontal="left" vertical="top" indent="2"/>
    </xf>
    <xf numFmtId="0" fontId="8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left" indent="15"/>
    </xf>
    <xf numFmtId="0" fontId="0" fillId="0" borderId="111" xfId="0" applyBorder="1" applyAlignment="1">
      <alignment horizontal="left" indent="15"/>
    </xf>
    <xf numFmtId="0" fontId="0" fillId="0" borderId="112" xfId="0" applyBorder="1" applyAlignment="1">
      <alignment horizontal="left" indent="15"/>
    </xf>
    <xf numFmtId="0" fontId="0" fillId="0" borderId="113" xfId="0" applyBorder="1" applyAlignment="1">
      <alignment horizontal="center" vertical="top"/>
    </xf>
    <xf numFmtId="0" fontId="0" fillId="0" borderId="114" xfId="0" applyBorder="1" applyAlignment="1">
      <alignment horizontal="center" vertical="top"/>
    </xf>
    <xf numFmtId="0" fontId="0" fillId="0" borderId="115" xfId="0" applyBorder="1" applyAlignment="1">
      <alignment horizontal="center" vertical="top"/>
    </xf>
    <xf numFmtId="2" fontId="0" fillId="0" borderId="116" xfId="0" applyNumberFormat="1" applyBorder="1" applyAlignment="1">
      <alignment horizontal="left" vertical="top" indent="15"/>
    </xf>
    <xf numFmtId="2" fontId="0" fillId="0" borderId="117" xfId="0" applyNumberFormat="1" applyBorder="1" applyAlignment="1">
      <alignment horizontal="left" vertical="top" indent="15"/>
    </xf>
    <xf numFmtId="2" fontId="0" fillId="0" borderId="118" xfId="0" applyNumberFormat="1" applyBorder="1" applyAlignment="1">
      <alignment horizontal="left" vertical="top" indent="15"/>
    </xf>
    <xf numFmtId="0" fontId="1" fillId="0" borderId="77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9" xfId="0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99" xfId="0" applyBorder="1" applyAlignment="1">
      <alignment horizontal="left" vertical="top" indent="1"/>
    </xf>
    <xf numFmtId="0" fontId="0" fillId="0" borderId="100" xfId="0" applyBorder="1" applyAlignment="1">
      <alignment horizontal="left" vertical="top" indent="1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83" xfId="0" applyBorder="1" applyAlignment="1">
      <alignment horizontal="center" wrapText="1"/>
    </xf>
    <xf numFmtId="0" fontId="0" fillId="0" borderId="84" xfId="0" applyBorder="1" applyAlignment="1">
      <alignment horizontal="center" wrapText="1"/>
    </xf>
    <xf numFmtId="0" fontId="0" fillId="0" borderId="61" xfId="0" applyBorder="1" applyAlignment="1">
      <alignment horizontal="left" vertical="top"/>
    </xf>
    <xf numFmtId="0" fontId="0" fillId="0" borderId="62" xfId="0" applyBorder="1" applyAlignment="1">
      <alignment horizontal="left" vertical="top"/>
    </xf>
    <xf numFmtId="0" fontId="0" fillId="0" borderId="56" xfId="0" applyBorder="1" applyAlignment="1">
      <alignment horizontal="left" indent="15"/>
    </xf>
    <xf numFmtId="0" fontId="0" fillId="0" borderId="57" xfId="0" applyBorder="1" applyAlignment="1">
      <alignment horizontal="left" indent="15"/>
    </xf>
    <xf numFmtId="0" fontId="0" fillId="0" borderId="58" xfId="0" applyBorder="1" applyAlignment="1">
      <alignment horizontal="left" indent="15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3"/>
  <sheetViews>
    <sheetView tabSelected="1" view="pageBreakPreview" zoomScaleNormal="125" zoomScaleSheetLayoutView="100" workbookViewId="0">
      <selection sqref="A1:N1"/>
    </sheetView>
  </sheetViews>
  <sheetFormatPr defaultRowHeight="12.75" x14ac:dyDescent="0.2"/>
  <cols>
    <col min="1" max="1" width="12" customWidth="1"/>
    <col min="2" max="2" width="22.28515625" customWidth="1"/>
    <col min="3" max="3" width="14"/>
    <col min="4" max="4" width="9" customWidth="1"/>
    <col min="5" max="5" width="9.5703125" customWidth="1"/>
    <col min="6" max="6" width="10.7109375" customWidth="1"/>
    <col min="7" max="7" width="13.7109375" customWidth="1"/>
    <col min="8" max="8" width="10.140625" customWidth="1"/>
    <col min="9" max="9" width="8" customWidth="1"/>
    <col min="10" max="10" width="7.42578125" customWidth="1"/>
    <col min="11" max="11" width="8.7109375" customWidth="1"/>
    <col min="12" max="12" width="8.42578125" customWidth="1"/>
    <col min="13" max="13" width="7.28515625" customWidth="1"/>
    <col min="14" max="14" width="10.140625" customWidth="1"/>
  </cols>
  <sheetData>
    <row r="1" spans="1:14" x14ac:dyDescent="0.2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</row>
    <row r="2" spans="1:14" ht="15.75" x14ac:dyDescent="0.25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6"/>
    </row>
    <row r="3" spans="1:14" ht="45" customHeight="1" x14ac:dyDescent="0.2">
      <c r="A3" s="104" t="s">
        <v>2</v>
      </c>
      <c r="B3" s="1" t="s">
        <v>6</v>
      </c>
      <c r="C3" s="2" t="s">
        <v>11</v>
      </c>
      <c r="D3" s="134" t="s">
        <v>15</v>
      </c>
      <c r="E3" s="135"/>
      <c r="F3" s="136"/>
      <c r="G3" s="1" t="s">
        <v>28</v>
      </c>
      <c r="H3" s="134" t="s">
        <v>32</v>
      </c>
      <c r="I3" s="135"/>
      <c r="J3" s="136"/>
      <c r="K3" s="134" t="s">
        <v>43</v>
      </c>
      <c r="L3" s="135"/>
      <c r="M3" s="135"/>
      <c r="N3" s="136"/>
    </row>
    <row r="4" spans="1:14" ht="15.75" x14ac:dyDescent="0.25">
      <c r="A4" s="105"/>
      <c r="B4" s="3"/>
      <c r="C4" s="3"/>
      <c r="D4" s="4" t="s">
        <v>16</v>
      </c>
      <c r="E4" s="5" t="s">
        <v>20</v>
      </c>
      <c r="F4" s="5" t="s">
        <v>24</v>
      </c>
      <c r="G4" s="6"/>
      <c r="H4" s="7" t="s">
        <v>33</v>
      </c>
      <c r="I4" s="63" t="s">
        <v>37</v>
      </c>
      <c r="J4" s="8" t="s">
        <v>39</v>
      </c>
      <c r="K4" s="8" t="s">
        <v>44</v>
      </c>
      <c r="L4" s="4" t="s">
        <v>48</v>
      </c>
      <c r="M4" s="9" t="s">
        <v>52</v>
      </c>
      <c r="N4" s="7" t="s">
        <v>56</v>
      </c>
    </row>
    <row r="5" spans="1:14" x14ac:dyDescent="0.2">
      <c r="A5" s="10"/>
      <c r="B5" s="64" t="s">
        <v>359</v>
      </c>
      <c r="C5" s="11">
        <v>100</v>
      </c>
      <c r="D5" s="11">
        <v>0</v>
      </c>
      <c r="E5" s="62">
        <v>0</v>
      </c>
      <c r="F5" s="11">
        <v>10</v>
      </c>
      <c r="G5" s="13">
        <v>47</v>
      </c>
      <c r="H5" s="13">
        <v>0.03</v>
      </c>
      <c r="I5" s="12">
        <v>0.5</v>
      </c>
      <c r="J5" s="14">
        <v>10</v>
      </c>
      <c r="K5" s="10">
        <v>16</v>
      </c>
      <c r="L5" s="10">
        <v>11</v>
      </c>
      <c r="M5" s="15">
        <v>9</v>
      </c>
      <c r="N5" s="13">
        <v>0.2</v>
      </c>
    </row>
    <row r="6" spans="1:14" ht="38.25" x14ac:dyDescent="0.2">
      <c r="A6" s="1" t="s">
        <v>3</v>
      </c>
      <c r="B6" s="16" t="s">
        <v>7</v>
      </c>
      <c r="C6" s="13" t="s">
        <v>12</v>
      </c>
      <c r="D6" s="13" t="s">
        <v>17</v>
      </c>
      <c r="E6" s="17" t="s">
        <v>22</v>
      </c>
      <c r="F6" s="13" t="s">
        <v>25</v>
      </c>
      <c r="G6" s="13" t="s">
        <v>29</v>
      </c>
      <c r="H6" s="13" t="s">
        <v>34</v>
      </c>
      <c r="I6" s="18"/>
      <c r="J6" s="10" t="s">
        <v>41</v>
      </c>
      <c r="K6" s="10" t="s">
        <v>45</v>
      </c>
      <c r="L6" s="10" t="s">
        <v>49</v>
      </c>
      <c r="M6" s="2" t="s">
        <v>54</v>
      </c>
      <c r="N6" s="13" t="s">
        <v>57</v>
      </c>
    </row>
    <row r="7" spans="1:14" x14ac:dyDescent="0.2">
      <c r="A7" s="19" t="s">
        <v>4</v>
      </c>
      <c r="B7" s="20" t="s">
        <v>8</v>
      </c>
      <c r="C7" s="19" t="s">
        <v>13</v>
      </c>
      <c r="D7" s="20" t="s">
        <v>18</v>
      </c>
      <c r="E7" s="20" t="s">
        <v>23</v>
      </c>
      <c r="F7" s="5" t="s">
        <v>26</v>
      </c>
      <c r="G7" s="5" t="s">
        <v>30</v>
      </c>
      <c r="H7" s="5" t="s">
        <v>35</v>
      </c>
      <c r="I7" s="20" t="s">
        <v>38</v>
      </c>
      <c r="J7" s="19" t="s">
        <v>42</v>
      </c>
      <c r="K7" s="19" t="s">
        <v>46</v>
      </c>
      <c r="L7" s="19" t="s">
        <v>50</v>
      </c>
      <c r="M7" s="21" t="s">
        <v>55</v>
      </c>
      <c r="N7" s="5" t="s">
        <v>58</v>
      </c>
    </row>
    <row r="8" spans="1:14" ht="25.5" x14ac:dyDescent="0.2">
      <c r="A8" s="10" t="s">
        <v>5</v>
      </c>
      <c r="B8" s="22" t="s">
        <v>9</v>
      </c>
      <c r="C8" s="11" t="s">
        <v>14</v>
      </c>
      <c r="D8" s="13" t="s">
        <v>19</v>
      </c>
      <c r="E8" s="18">
        <v>0</v>
      </c>
      <c r="F8" s="13" t="s">
        <v>27</v>
      </c>
      <c r="G8" s="13" t="s">
        <v>31</v>
      </c>
      <c r="H8" s="18"/>
      <c r="I8" s="18"/>
      <c r="J8" s="6"/>
      <c r="K8" s="15" t="s">
        <v>47</v>
      </c>
      <c r="L8" s="10" t="s">
        <v>51</v>
      </c>
      <c r="M8" s="3"/>
      <c r="N8" s="11" t="s">
        <v>59</v>
      </c>
    </row>
    <row r="9" spans="1:14" x14ac:dyDescent="0.2">
      <c r="A9" s="1"/>
      <c r="B9" s="65" t="s">
        <v>360</v>
      </c>
      <c r="C9" s="13">
        <v>40</v>
      </c>
      <c r="D9" s="13">
        <v>5</v>
      </c>
      <c r="E9" s="17">
        <v>1</v>
      </c>
      <c r="F9" s="13">
        <v>24</v>
      </c>
      <c r="G9" s="13">
        <v>122</v>
      </c>
      <c r="H9" s="13">
        <v>0.18</v>
      </c>
      <c r="I9" s="18">
        <v>0</v>
      </c>
      <c r="J9" s="6">
        <v>0</v>
      </c>
      <c r="K9" s="10">
        <v>21.6</v>
      </c>
      <c r="L9" s="15">
        <v>0.15</v>
      </c>
      <c r="M9" s="2">
        <v>0.43</v>
      </c>
      <c r="N9" s="13">
        <v>0.02</v>
      </c>
    </row>
    <row r="10" spans="1:14" ht="15.75" x14ac:dyDescent="0.2">
      <c r="A10" s="6"/>
      <c r="B10" s="23" t="s">
        <v>10</v>
      </c>
      <c r="C10" s="3"/>
      <c r="D10" s="24">
        <f>SUM(D5+D6+D7+D8+D9)</f>
        <v>38.580000000000005</v>
      </c>
      <c r="E10" s="25">
        <f>E9+E8+E7+E6+E5</f>
        <v>42.22</v>
      </c>
      <c r="F10" s="24">
        <f>F9+F8+F7+F6+F5</f>
        <v>129.5</v>
      </c>
      <c r="G10" s="23">
        <f>G9+G8+G7+G6+G5</f>
        <v>871</v>
      </c>
      <c r="H10" s="18"/>
      <c r="I10" s="18"/>
      <c r="J10" s="6"/>
      <c r="K10" s="6"/>
      <c r="L10" s="6"/>
      <c r="M10" s="3"/>
      <c r="N10" s="6"/>
    </row>
    <row r="12" spans="1:14" x14ac:dyDescent="0.2">
      <c r="A12" s="131" t="s">
        <v>60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3"/>
    </row>
    <row r="13" spans="1:14" ht="15.75" x14ac:dyDescent="0.25">
      <c r="A13" s="114" t="s">
        <v>1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</row>
    <row r="14" spans="1:14" x14ac:dyDescent="0.2">
      <c r="A14" s="104" t="s">
        <v>2</v>
      </c>
      <c r="B14" s="104" t="s">
        <v>6</v>
      </c>
      <c r="C14" s="106" t="s">
        <v>11</v>
      </c>
      <c r="D14" s="108" t="s">
        <v>15</v>
      </c>
      <c r="E14" s="109"/>
      <c r="F14" s="110"/>
      <c r="G14" s="111" t="s">
        <v>28</v>
      </c>
      <c r="H14" s="108" t="s">
        <v>32</v>
      </c>
      <c r="I14" s="109"/>
      <c r="J14" s="110"/>
      <c r="K14" s="108" t="s">
        <v>43</v>
      </c>
      <c r="L14" s="109"/>
      <c r="M14" s="109"/>
      <c r="N14" s="110"/>
    </row>
    <row r="15" spans="1:14" ht="15.75" x14ac:dyDescent="0.2">
      <c r="A15" s="105"/>
      <c r="B15" s="105"/>
      <c r="C15" s="107"/>
      <c r="D15" s="13" t="s">
        <v>73</v>
      </c>
      <c r="E15" s="13" t="s">
        <v>20</v>
      </c>
      <c r="F15" s="13" t="s">
        <v>24</v>
      </c>
      <c r="G15" s="112"/>
      <c r="H15" s="26" t="s">
        <v>33</v>
      </c>
      <c r="I15" s="13" t="s">
        <v>37</v>
      </c>
      <c r="J15" s="10" t="s">
        <v>39</v>
      </c>
      <c r="K15" s="13" t="s">
        <v>44</v>
      </c>
      <c r="L15" s="23" t="s">
        <v>48</v>
      </c>
      <c r="M15" s="27" t="s">
        <v>52</v>
      </c>
      <c r="N15" s="26" t="s">
        <v>56</v>
      </c>
    </row>
    <row r="16" spans="1:14" x14ac:dyDescent="0.2">
      <c r="A16" s="21"/>
      <c r="B16" s="66" t="s">
        <v>361</v>
      </c>
      <c r="C16" s="5">
        <v>100</v>
      </c>
      <c r="D16" s="5">
        <v>0</v>
      </c>
      <c r="E16" s="5">
        <v>0</v>
      </c>
      <c r="F16" s="5">
        <v>10</v>
      </c>
      <c r="G16" s="5">
        <v>47</v>
      </c>
      <c r="H16" s="5">
        <v>0.02</v>
      </c>
      <c r="I16" s="3">
        <v>0</v>
      </c>
      <c r="J16" s="19">
        <v>5</v>
      </c>
      <c r="K16" s="19">
        <v>19</v>
      </c>
      <c r="L16" s="19">
        <v>16</v>
      </c>
      <c r="M16" s="21">
        <v>12</v>
      </c>
      <c r="N16" s="5">
        <v>0</v>
      </c>
    </row>
    <row r="17" spans="1:14" ht="25.5" x14ac:dyDescent="0.2">
      <c r="A17" s="2" t="s">
        <v>61</v>
      </c>
      <c r="B17" s="22" t="s">
        <v>66</v>
      </c>
      <c r="C17" s="13" t="s">
        <v>12</v>
      </c>
      <c r="D17" s="28" t="s">
        <v>74</v>
      </c>
      <c r="E17" s="13" t="s">
        <v>78</v>
      </c>
      <c r="F17" s="13" t="s">
        <v>81</v>
      </c>
      <c r="G17" s="13" t="s">
        <v>85</v>
      </c>
      <c r="H17" s="13" t="s">
        <v>90</v>
      </c>
      <c r="I17" s="3"/>
      <c r="J17" s="10" t="s">
        <v>94</v>
      </c>
      <c r="K17" s="10" t="s">
        <v>97</v>
      </c>
      <c r="L17" s="10" t="s">
        <v>101</v>
      </c>
      <c r="M17" s="2" t="s">
        <v>105</v>
      </c>
      <c r="N17" s="13" t="s">
        <v>109</v>
      </c>
    </row>
    <row r="18" spans="1:14" x14ac:dyDescent="0.2">
      <c r="A18" s="2" t="s">
        <v>62</v>
      </c>
      <c r="B18" s="22" t="s">
        <v>67</v>
      </c>
      <c r="C18" s="13" t="s">
        <v>71</v>
      </c>
      <c r="D18" s="28" t="s">
        <v>75</v>
      </c>
      <c r="E18" s="13" t="s">
        <v>79</v>
      </c>
      <c r="F18" s="13" t="s">
        <v>82</v>
      </c>
      <c r="G18" s="13" t="s">
        <v>86</v>
      </c>
      <c r="H18" s="13" t="s">
        <v>36</v>
      </c>
      <c r="I18" s="2" t="s">
        <v>92</v>
      </c>
      <c r="J18" s="2" t="s">
        <v>95</v>
      </c>
      <c r="K18" s="15" t="s">
        <v>98</v>
      </c>
      <c r="L18" s="10" t="s">
        <v>102</v>
      </c>
      <c r="M18" s="2" t="s">
        <v>106</v>
      </c>
      <c r="N18" s="13" t="s">
        <v>110</v>
      </c>
    </row>
    <row r="19" spans="1:14" ht="25.5" x14ac:dyDescent="0.2">
      <c r="A19" s="2" t="s">
        <v>63</v>
      </c>
      <c r="B19" s="22" t="s">
        <v>68</v>
      </c>
      <c r="C19" s="13" t="s">
        <v>29</v>
      </c>
      <c r="D19" s="28" t="s">
        <v>76</v>
      </c>
      <c r="E19" s="13" t="s">
        <v>80</v>
      </c>
      <c r="F19" s="13" t="s">
        <v>83</v>
      </c>
      <c r="G19" s="13" t="s">
        <v>87</v>
      </c>
      <c r="H19" s="11" t="s">
        <v>91</v>
      </c>
      <c r="I19" s="2" t="s">
        <v>93</v>
      </c>
      <c r="J19" s="29" t="s">
        <v>53</v>
      </c>
      <c r="K19" s="10" t="s">
        <v>99</v>
      </c>
      <c r="L19" s="10" t="s">
        <v>103</v>
      </c>
      <c r="M19" s="2" t="s">
        <v>107</v>
      </c>
      <c r="N19" s="11" t="s">
        <v>111</v>
      </c>
    </row>
    <row r="20" spans="1:14" x14ac:dyDescent="0.2">
      <c r="A20" s="2" t="s">
        <v>64</v>
      </c>
      <c r="B20" s="22" t="s">
        <v>69</v>
      </c>
      <c r="C20" s="11" t="s">
        <v>14</v>
      </c>
      <c r="D20" s="28" t="s">
        <v>77</v>
      </c>
      <c r="E20" s="6"/>
      <c r="F20" s="13" t="s">
        <v>84</v>
      </c>
      <c r="G20" s="13" t="s">
        <v>88</v>
      </c>
      <c r="H20" s="18">
        <v>0</v>
      </c>
      <c r="I20" s="3">
        <v>0</v>
      </c>
      <c r="J20" s="10" t="s">
        <v>96</v>
      </c>
      <c r="K20" s="10" t="s">
        <v>100</v>
      </c>
      <c r="L20" s="10" t="s">
        <v>104</v>
      </c>
      <c r="M20" s="2" t="s">
        <v>108</v>
      </c>
      <c r="N20" s="11" t="s">
        <v>112</v>
      </c>
    </row>
    <row r="21" spans="1:14" x14ac:dyDescent="0.2">
      <c r="A21" s="22" t="s">
        <v>65</v>
      </c>
      <c r="B21" s="65" t="s">
        <v>360</v>
      </c>
      <c r="C21" s="13">
        <v>40</v>
      </c>
      <c r="D21" s="30">
        <v>5</v>
      </c>
      <c r="E21" s="13">
        <v>1</v>
      </c>
      <c r="F21" s="13">
        <v>24</v>
      </c>
      <c r="G21" s="13">
        <v>122</v>
      </c>
      <c r="H21" s="18">
        <v>0.18</v>
      </c>
      <c r="I21" s="3">
        <v>0</v>
      </c>
      <c r="J21" s="3">
        <v>0</v>
      </c>
      <c r="K21" s="6">
        <v>21.6</v>
      </c>
      <c r="L21" s="6">
        <v>0.15</v>
      </c>
      <c r="M21" s="3">
        <v>0.43</v>
      </c>
      <c r="N21" s="18">
        <v>0.02</v>
      </c>
    </row>
    <row r="22" spans="1:14" ht="25.5" x14ac:dyDescent="0.2">
      <c r="A22" s="3"/>
      <c r="B22" s="22" t="s">
        <v>70</v>
      </c>
      <c r="C22" s="13" t="s">
        <v>72</v>
      </c>
      <c r="D22" s="30">
        <v>2.2000000000000002</v>
      </c>
      <c r="E22" s="13">
        <v>1.45</v>
      </c>
      <c r="F22" s="13">
        <v>38.549999999999997</v>
      </c>
      <c r="G22" s="13">
        <v>166.5</v>
      </c>
      <c r="H22" s="18">
        <v>0.04</v>
      </c>
      <c r="I22" s="3">
        <v>0</v>
      </c>
      <c r="J22" s="3">
        <v>0</v>
      </c>
      <c r="K22" s="6">
        <v>14.5</v>
      </c>
      <c r="L22" s="6">
        <v>45</v>
      </c>
      <c r="M22" s="3">
        <v>10</v>
      </c>
      <c r="N22" s="18">
        <v>0</v>
      </c>
    </row>
    <row r="23" spans="1:14" ht="15.75" x14ac:dyDescent="0.25">
      <c r="A23" s="3"/>
      <c r="B23" s="4" t="s">
        <v>10</v>
      </c>
      <c r="C23" s="3"/>
      <c r="D23" s="31">
        <f>D22+D21+D20+D19+D18+D17+D16</f>
        <v>28.97</v>
      </c>
      <c r="E23" s="31">
        <f>E22+E21+E19+E20+E18+E17+E16</f>
        <v>19.02</v>
      </c>
      <c r="F23" s="31">
        <f>F22+F21+F20+F19+F18+F17+F16</f>
        <v>154.26999999999998</v>
      </c>
      <c r="G23" s="4">
        <f>G22+G21+G20+G19+G18+G17+G16</f>
        <v>922.52</v>
      </c>
      <c r="H23" s="18"/>
      <c r="I23" s="3"/>
      <c r="J23" s="3"/>
      <c r="K23" s="6"/>
      <c r="L23" s="6"/>
      <c r="M23" s="3"/>
      <c r="N23" s="18"/>
    </row>
    <row r="25" spans="1:14" ht="17.25" x14ac:dyDescent="0.2">
      <c r="A25" s="137" t="s">
        <v>398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14" x14ac:dyDescent="0.2">
      <c r="A26" s="128" t="s">
        <v>113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</row>
    <row r="27" spans="1:14" x14ac:dyDescent="0.2">
      <c r="A27" s="117" t="s">
        <v>114</v>
      </c>
      <c r="B27" s="117" t="s">
        <v>117</v>
      </c>
      <c r="C27" s="126" t="s">
        <v>121</v>
      </c>
      <c r="D27" s="121" t="s">
        <v>124</v>
      </c>
      <c r="E27" s="122"/>
      <c r="F27" s="123"/>
      <c r="G27" s="117" t="s">
        <v>132</v>
      </c>
      <c r="H27" s="121" t="s">
        <v>134</v>
      </c>
      <c r="I27" s="122"/>
      <c r="J27" s="123"/>
      <c r="K27" s="121" t="s">
        <v>141</v>
      </c>
      <c r="L27" s="122"/>
      <c r="M27" s="122"/>
      <c r="N27" s="123"/>
    </row>
    <row r="28" spans="1:14" x14ac:dyDescent="0.2">
      <c r="A28" s="118"/>
      <c r="B28" s="118"/>
      <c r="C28" s="127"/>
      <c r="D28" s="32" t="s">
        <v>125</v>
      </c>
      <c r="E28" s="13" t="s">
        <v>20</v>
      </c>
      <c r="F28" s="13" t="s">
        <v>24</v>
      </c>
      <c r="G28" s="118"/>
      <c r="H28" s="33" t="s">
        <v>135</v>
      </c>
      <c r="I28" s="13" t="s">
        <v>37</v>
      </c>
      <c r="J28" s="34" t="s">
        <v>137</v>
      </c>
      <c r="K28" s="32" t="s">
        <v>142</v>
      </c>
      <c r="L28" s="34" t="s">
        <v>145</v>
      </c>
      <c r="M28" s="27" t="s">
        <v>52</v>
      </c>
      <c r="N28" s="35" t="s">
        <v>151</v>
      </c>
    </row>
    <row r="29" spans="1:14" x14ac:dyDescent="0.2">
      <c r="A29" s="2"/>
      <c r="B29" s="70" t="s">
        <v>366</v>
      </c>
      <c r="C29" s="2" t="s">
        <v>395</v>
      </c>
      <c r="D29" s="22">
        <v>1.9</v>
      </c>
      <c r="E29" s="22">
        <v>7.5</v>
      </c>
      <c r="F29" s="22">
        <v>16.399999999999999</v>
      </c>
      <c r="G29" s="22">
        <v>172.5</v>
      </c>
      <c r="H29" s="22">
        <v>0</v>
      </c>
      <c r="I29" s="15">
        <v>0</v>
      </c>
      <c r="J29" s="36">
        <v>0</v>
      </c>
      <c r="K29" s="36">
        <v>0</v>
      </c>
      <c r="L29" s="36">
        <v>0</v>
      </c>
      <c r="M29" s="37">
        <v>0</v>
      </c>
      <c r="N29" s="36">
        <v>0</v>
      </c>
    </row>
    <row r="30" spans="1:14" ht="25.5" x14ac:dyDescent="0.2">
      <c r="A30" s="1" t="s">
        <v>115</v>
      </c>
      <c r="B30" s="22" t="s">
        <v>118</v>
      </c>
      <c r="C30" s="13" t="s">
        <v>122</v>
      </c>
      <c r="D30" s="13" t="s">
        <v>126</v>
      </c>
      <c r="E30" s="13" t="s">
        <v>128</v>
      </c>
      <c r="F30" s="13" t="s">
        <v>130</v>
      </c>
      <c r="G30" s="13" t="s">
        <v>29</v>
      </c>
      <c r="H30" s="38" t="s">
        <v>136</v>
      </c>
      <c r="I30" s="10" t="s">
        <v>89</v>
      </c>
      <c r="J30" s="10" t="s">
        <v>138</v>
      </c>
      <c r="K30" s="10" t="s">
        <v>143</v>
      </c>
      <c r="L30" s="10" t="s">
        <v>146</v>
      </c>
      <c r="M30" s="2" t="s">
        <v>149</v>
      </c>
      <c r="N30" s="10" t="s">
        <v>152</v>
      </c>
    </row>
    <row r="31" spans="1:14" x14ac:dyDescent="0.2">
      <c r="A31" s="21" t="s">
        <v>116</v>
      </c>
      <c r="B31" s="19" t="s">
        <v>119</v>
      </c>
      <c r="C31" s="5" t="s">
        <v>29</v>
      </c>
      <c r="D31" s="5" t="s">
        <v>127</v>
      </c>
      <c r="E31" s="5" t="s">
        <v>129</v>
      </c>
      <c r="F31" s="5" t="s">
        <v>131</v>
      </c>
      <c r="G31" s="5" t="s">
        <v>133</v>
      </c>
      <c r="H31" s="5" t="s">
        <v>93</v>
      </c>
      <c r="I31" s="19" t="s">
        <v>93</v>
      </c>
      <c r="J31" s="19" t="s">
        <v>139</v>
      </c>
      <c r="K31" s="19" t="s">
        <v>144</v>
      </c>
      <c r="L31" s="8" t="s">
        <v>147</v>
      </c>
      <c r="M31" s="21" t="s">
        <v>150</v>
      </c>
      <c r="N31" s="19" t="s">
        <v>153</v>
      </c>
    </row>
    <row r="32" spans="1:14" x14ac:dyDescent="0.2">
      <c r="A32" s="2"/>
      <c r="B32" s="67" t="s">
        <v>362</v>
      </c>
      <c r="C32" s="11" t="s">
        <v>14</v>
      </c>
      <c r="D32" s="11">
        <v>0.5</v>
      </c>
      <c r="E32" s="11">
        <v>0.1</v>
      </c>
      <c r="F32" s="13">
        <v>26.5</v>
      </c>
      <c r="G32" s="11">
        <v>41.6</v>
      </c>
      <c r="H32" s="18">
        <v>0</v>
      </c>
      <c r="I32" s="6">
        <v>0</v>
      </c>
      <c r="J32" s="15">
        <v>0.7</v>
      </c>
      <c r="K32" s="15">
        <v>0.18</v>
      </c>
      <c r="L32" s="17">
        <v>0</v>
      </c>
      <c r="M32" s="3">
        <v>0.12</v>
      </c>
      <c r="N32" s="15">
        <v>0.2</v>
      </c>
    </row>
    <row r="33" spans="1:14" x14ac:dyDescent="0.2">
      <c r="A33" s="39"/>
      <c r="B33" s="65" t="s">
        <v>360</v>
      </c>
      <c r="C33" s="13" t="s">
        <v>123</v>
      </c>
      <c r="D33" s="13">
        <v>5</v>
      </c>
      <c r="E33" s="13">
        <v>1</v>
      </c>
      <c r="F33" s="13">
        <v>24</v>
      </c>
      <c r="G33" s="13">
        <v>122</v>
      </c>
      <c r="H33" s="13">
        <v>0.18</v>
      </c>
      <c r="I33" s="6">
        <v>0</v>
      </c>
      <c r="J33" s="40">
        <v>0</v>
      </c>
      <c r="K33" s="11">
        <v>14.5</v>
      </c>
      <c r="L33" s="12">
        <v>45</v>
      </c>
      <c r="M33" s="11">
        <v>10</v>
      </c>
      <c r="N33" s="10">
        <v>0</v>
      </c>
    </row>
    <row r="34" spans="1:14" x14ac:dyDescent="0.2">
      <c r="A34" s="3"/>
      <c r="B34" s="32" t="s">
        <v>120</v>
      </c>
      <c r="C34" s="3"/>
      <c r="D34" s="41">
        <f>D33+D32+D31+D30+4.67+14.23</f>
        <v>41.870000000000005</v>
      </c>
      <c r="E34" s="41">
        <f>E33+E32+E31+E30+5.86+1.91</f>
        <v>22.57</v>
      </c>
      <c r="F34" s="32">
        <f>F33+F32+F31+F30+5.9+0.28</f>
        <v>91.56</v>
      </c>
      <c r="G34" s="32">
        <f>G33+G32+G31+G30+99.09+75</f>
        <v>667.69</v>
      </c>
      <c r="H34" s="18"/>
      <c r="I34" s="6"/>
      <c r="J34" s="6"/>
      <c r="K34" s="6"/>
      <c r="L34" s="6"/>
      <c r="M34" s="3"/>
      <c r="N34" s="6"/>
    </row>
    <row r="36" spans="1:14" x14ac:dyDescent="0.2">
      <c r="A36" s="113" t="s">
        <v>154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</row>
    <row r="37" spans="1:14" x14ac:dyDescent="0.2">
      <c r="A37" s="108" t="s">
        <v>155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10"/>
    </row>
    <row r="38" spans="1:14" x14ac:dyDescent="0.2">
      <c r="A38" s="104" t="s">
        <v>2</v>
      </c>
      <c r="B38" s="104" t="s">
        <v>6</v>
      </c>
      <c r="C38" s="106" t="s">
        <v>11</v>
      </c>
      <c r="D38" s="108" t="s">
        <v>15</v>
      </c>
      <c r="E38" s="109"/>
      <c r="F38" s="110"/>
      <c r="G38" s="104" t="s">
        <v>28</v>
      </c>
      <c r="H38" s="108" t="s">
        <v>32</v>
      </c>
      <c r="I38" s="109"/>
      <c r="J38" s="110"/>
      <c r="K38" s="108" t="s">
        <v>43</v>
      </c>
      <c r="L38" s="109"/>
      <c r="M38" s="109"/>
      <c r="N38" s="110"/>
    </row>
    <row r="39" spans="1:14" x14ac:dyDescent="0.2">
      <c r="A39" s="105"/>
      <c r="B39" s="105"/>
      <c r="C39" s="107"/>
      <c r="D39" s="13" t="s">
        <v>73</v>
      </c>
      <c r="E39" s="13" t="s">
        <v>20</v>
      </c>
      <c r="F39" s="13" t="s">
        <v>24</v>
      </c>
      <c r="G39" s="105"/>
      <c r="H39" s="13" t="s">
        <v>184</v>
      </c>
      <c r="I39" s="10" t="s">
        <v>37</v>
      </c>
      <c r="J39" s="13" t="s">
        <v>39</v>
      </c>
      <c r="K39" s="14" t="s">
        <v>44</v>
      </c>
      <c r="L39" s="13" t="s">
        <v>196</v>
      </c>
      <c r="M39" s="42" t="s">
        <v>52</v>
      </c>
      <c r="N39" s="26" t="s">
        <v>56</v>
      </c>
    </row>
    <row r="40" spans="1:14" ht="25.5" x14ac:dyDescent="0.2">
      <c r="A40" s="2"/>
      <c r="B40" s="68" t="s">
        <v>359</v>
      </c>
      <c r="C40" s="13">
        <v>100</v>
      </c>
      <c r="D40" s="13">
        <v>0</v>
      </c>
      <c r="E40" s="13">
        <v>0</v>
      </c>
      <c r="F40" s="13">
        <v>10</v>
      </c>
      <c r="G40" s="13">
        <v>47</v>
      </c>
      <c r="H40" s="13">
        <v>0.03</v>
      </c>
      <c r="I40" s="10">
        <v>0.5</v>
      </c>
      <c r="J40" s="2">
        <v>10</v>
      </c>
      <c r="K40" s="10">
        <v>16</v>
      </c>
      <c r="L40" s="10">
        <v>11</v>
      </c>
      <c r="M40" s="10">
        <v>9</v>
      </c>
      <c r="N40" s="10">
        <v>0.2</v>
      </c>
    </row>
    <row r="41" spans="1:14" ht="25.5" x14ac:dyDescent="0.2">
      <c r="A41" s="2" t="s">
        <v>156</v>
      </c>
      <c r="B41" s="22" t="s">
        <v>159</v>
      </c>
      <c r="C41" s="13" t="s">
        <v>12</v>
      </c>
      <c r="D41" s="13" t="s">
        <v>166</v>
      </c>
      <c r="E41" s="13" t="s">
        <v>171</v>
      </c>
      <c r="F41" s="13" t="s">
        <v>175</v>
      </c>
      <c r="G41" s="13" t="s">
        <v>179</v>
      </c>
      <c r="H41" s="13" t="s">
        <v>185</v>
      </c>
      <c r="I41" s="6"/>
      <c r="J41" s="10" t="s">
        <v>190</v>
      </c>
      <c r="K41" s="14" t="s">
        <v>191</v>
      </c>
      <c r="L41" s="10" t="s">
        <v>198</v>
      </c>
      <c r="M41" s="10" t="s">
        <v>202</v>
      </c>
      <c r="N41" s="13" t="s">
        <v>205</v>
      </c>
    </row>
    <row r="42" spans="1:14" x14ac:dyDescent="0.2">
      <c r="A42" s="21" t="s">
        <v>157</v>
      </c>
      <c r="B42" s="21" t="s">
        <v>160</v>
      </c>
      <c r="C42" s="5" t="s">
        <v>164</v>
      </c>
      <c r="D42" s="5" t="s">
        <v>167</v>
      </c>
      <c r="E42" s="5" t="s">
        <v>172</v>
      </c>
      <c r="F42" s="18">
        <v>0</v>
      </c>
      <c r="G42" s="5" t="s">
        <v>180</v>
      </c>
      <c r="H42" s="5" t="s">
        <v>186</v>
      </c>
      <c r="I42" s="19" t="s">
        <v>188</v>
      </c>
      <c r="J42" s="3">
        <v>0</v>
      </c>
      <c r="K42" s="8" t="s">
        <v>192</v>
      </c>
      <c r="L42" s="19" t="s">
        <v>199</v>
      </c>
      <c r="M42" s="19" t="s">
        <v>188</v>
      </c>
      <c r="N42" s="5" t="s">
        <v>206</v>
      </c>
    </row>
    <row r="43" spans="1:14" x14ac:dyDescent="0.2">
      <c r="A43" s="2" t="s">
        <v>158</v>
      </c>
      <c r="B43" s="16" t="s">
        <v>161</v>
      </c>
      <c r="C43" s="13" t="s">
        <v>72</v>
      </c>
      <c r="D43" s="13" t="s">
        <v>168</v>
      </c>
      <c r="E43" s="11" t="s">
        <v>173</v>
      </c>
      <c r="F43" s="13" t="s">
        <v>176</v>
      </c>
      <c r="G43" s="13" t="s">
        <v>181</v>
      </c>
      <c r="H43" s="11" t="s">
        <v>187</v>
      </c>
      <c r="I43" s="10" t="s">
        <v>189</v>
      </c>
      <c r="J43" s="10" t="s">
        <v>189</v>
      </c>
      <c r="K43" s="14" t="s">
        <v>193</v>
      </c>
      <c r="L43" s="10" t="s">
        <v>200</v>
      </c>
      <c r="M43" s="10" t="s">
        <v>203</v>
      </c>
      <c r="N43" s="13" t="s">
        <v>207</v>
      </c>
    </row>
    <row r="44" spans="1:14" ht="25.5" x14ac:dyDescent="0.2">
      <c r="A44" s="2" t="s">
        <v>63</v>
      </c>
      <c r="B44" s="22" t="s">
        <v>162</v>
      </c>
      <c r="C44" s="13" t="s">
        <v>165</v>
      </c>
      <c r="D44" s="13" t="s">
        <v>169</v>
      </c>
      <c r="E44" s="13" t="s">
        <v>174</v>
      </c>
      <c r="F44" s="13" t="s">
        <v>177</v>
      </c>
      <c r="G44" s="13" t="s">
        <v>182</v>
      </c>
      <c r="H44" s="13" t="s">
        <v>185</v>
      </c>
      <c r="I44" s="10" t="s">
        <v>140</v>
      </c>
      <c r="J44" s="3"/>
      <c r="K44" s="14" t="s">
        <v>194</v>
      </c>
      <c r="L44" s="10" t="s">
        <v>201</v>
      </c>
      <c r="M44" s="10" t="s">
        <v>204</v>
      </c>
      <c r="N44" s="13" t="s">
        <v>208</v>
      </c>
    </row>
    <row r="45" spans="1:14" x14ac:dyDescent="0.2">
      <c r="A45" s="2" t="s">
        <v>64</v>
      </c>
      <c r="B45" s="22" t="s">
        <v>69</v>
      </c>
      <c r="C45" s="13" t="s">
        <v>29</v>
      </c>
      <c r="D45" s="13" t="s">
        <v>170</v>
      </c>
      <c r="E45" s="6"/>
      <c r="F45" s="11" t="s">
        <v>178</v>
      </c>
      <c r="G45" s="13" t="s">
        <v>183</v>
      </c>
      <c r="H45" s="11" t="s">
        <v>89</v>
      </c>
      <c r="I45" s="6"/>
      <c r="J45" s="15" t="s">
        <v>42</v>
      </c>
      <c r="K45" s="14" t="s">
        <v>195</v>
      </c>
      <c r="L45" s="10" t="s">
        <v>127</v>
      </c>
      <c r="M45" s="6"/>
      <c r="N45" s="11" t="s">
        <v>209</v>
      </c>
    </row>
    <row r="46" spans="1:14" x14ac:dyDescent="0.2">
      <c r="A46" s="3"/>
      <c r="B46" s="69" t="s">
        <v>360</v>
      </c>
      <c r="C46" s="5" t="s">
        <v>123</v>
      </c>
      <c r="D46" s="5">
        <v>5</v>
      </c>
      <c r="E46" s="5">
        <v>1</v>
      </c>
      <c r="F46" s="5">
        <v>24</v>
      </c>
      <c r="G46" s="5">
        <v>122</v>
      </c>
      <c r="H46" s="18">
        <v>0.18</v>
      </c>
      <c r="I46" s="6">
        <v>0</v>
      </c>
      <c r="J46" s="3">
        <v>0</v>
      </c>
      <c r="K46" s="6">
        <v>14.5</v>
      </c>
      <c r="L46" s="6">
        <v>45</v>
      </c>
      <c r="M46" s="6">
        <v>10</v>
      </c>
      <c r="N46" s="6">
        <v>0</v>
      </c>
    </row>
    <row r="47" spans="1:14" ht="15.75" x14ac:dyDescent="0.25">
      <c r="A47" s="3"/>
      <c r="B47" s="43" t="s">
        <v>163</v>
      </c>
      <c r="C47" s="3"/>
      <c r="D47" s="31">
        <f>D46+D45+D44+D43+D42+D41+D40</f>
        <v>31.23</v>
      </c>
      <c r="E47" s="31">
        <f>E46+E45+E44+E43+E42+E41+E40</f>
        <v>20.16</v>
      </c>
      <c r="F47" s="4">
        <f>F46+F45+F44+F43+F42+F41+F40</f>
        <v>109.12</v>
      </c>
      <c r="G47" s="4">
        <f>G46+G45+G44+G43+G42+G41+G40</f>
        <v>750.79</v>
      </c>
      <c r="H47" s="18"/>
      <c r="I47" s="6"/>
      <c r="J47" s="3"/>
      <c r="K47" s="6"/>
      <c r="L47" s="6"/>
      <c r="M47" s="6"/>
      <c r="N47" s="6"/>
    </row>
    <row r="49" spans="1:14" x14ac:dyDescent="0.2">
      <c r="A49" s="113" t="s">
        <v>210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100"/>
    </row>
    <row r="50" spans="1:14" x14ac:dyDescent="0.2">
      <c r="A50" s="121" t="s">
        <v>113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3"/>
    </row>
    <row r="51" spans="1:14" x14ac:dyDescent="0.2">
      <c r="A51" s="117" t="s">
        <v>114</v>
      </c>
      <c r="B51" s="117" t="s">
        <v>117</v>
      </c>
      <c r="C51" s="126" t="s">
        <v>121</v>
      </c>
      <c r="D51" s="121" t="s">
        <v>124</v>
      </c>
      <c r="E51" s="122"/>
      <c r="F51" s="123"/>
      <c r="G51" s="124" t="s">
        <v>132</v>
      </c>
      <c r="H51" s="121" t="s">
        <v>134</v>
      </c>
      <c r="I51" s="122"/>
      <c r="J51" s="123"/>
      <c r="K51" s="121" t="s">
        <v>141</v>
      </c>
      <c r="L51" s="122"/>
      <c r="M51" s="122"/>
      <c r="N51" s="123"/>
    </row>
    <row r="52" spans="1:14" x14ac:dyDescent="0.2">
      <c r="A52" s="118"/>
      <c r="B52" s="118"/>
      <c r="C52" s="127"/>
      <c r="D52" s="32" t="s">
        <v>125</v>
      </c>
      <c r="E52" s="32" t="s">
        <v>222</v>
      </c>
      <c r="F52" s="13" t="s">
        <v>24</v>
      </c>
      <c r="G52" s="125"/>
      <c r="H52" s="33" t="s">
        <v>135</v>
      </c>
      <c r="I52" s="10" t="s">
        <v>37</v>
      </c>
      <c r="J52" s="13" t="s">
        <v>39</v>
      </c>
      <c r="K52" s="32" t="s">
        <v>142</v>
      </c>
      <c r="L52" s="32" t="s">
        <v>145</v>
      </c>
      <c r="M52" s="27" t="s">
        <v>52</v>
      </c>
      <c r="N52" s="33" t="s">
        <v>151</v>
      </c>
    </row>
    <row r="53" spans="1:14" ht="25.5" x14ac:dyDescent="0.2">
      <c r="A53" s="1" t="s">
        <v>211</v>
      </c>
      <c r="B53" s="22" t="s">
        <v>214</v>
      </c>
      <c r="C53" s="13" t="s">
        <v>165</v>
      </c>
      <c r="D53" s="13" t="s">
        <v>219</v>
      </c>
      <c r="E53" s="13" t="s">
        <v>223</v>
      </c>
      <c r="F53" s="13" t="s">
        <v>227</v>
      </c>
      <c r="G53" s="13" t="s">
        <v>230</v>
      </c>
      <c r="H53" s="13" t="s">
        <v>34</v>
      </c>
      <c r="I53" s="6">
        <v>0</v>
      </c>
      <c r="J53" s="10" t="s">
        <v>235</v>
      </c>
      <c r="K53" s="14" t="s">
        <v>236</v>
      </c>
      <c r="L53" s="10" t="s">
        <v>240</v>
      </c>
      <c r="M53" s="2" t="s">
        <v>244</v>
      </c>
      <c r="N53" s="17" t="s">
        <v>247</v>
      </c>
    </row>
    <row r="54" spans="1:14" ht="25.5" x14ac:dyDescent="0.2">
      <c r="A54" s="2" t="s">
        <v>212</v>
      </c>
      <c r="B54" s="22" t="s">
        <v>215</v>
      </c>
      <c r="C54" s="10" t="s">
        <v>217</v>
      </c>
      <c r="D54" s="13" t="s">
        <v>209</v>
      </c>
      <c r="E54" s="13" t="s">
        <v>224</v>
      </c>
      <c r="F54" s="13" t="s">
        <v>228</v>
      </c>
      <c r="G54" s="13" t="s">
        <v>231</v>
      </c>
      <c r="H54" s="13" t="s">
        <v>185</v>
      </c>
      <c r="I54" s="6">
        <v>0</v>
      </c>
      <c r="J54" s="10" t="s">
        <v>94</v>
      </c>
      <c r="K54" s="14" t="s">
        <v>237</v>
      </c>
      <c r="L54" s="10" t="s">
        <v>241</v>
      </c>
      <c r="M54" s="2" t="s">
        <v>245</v>
      </c>
      <c r="N54" s="13" t="s">
        <v>248</v>
      </c>
    </row>
    <row r="55" spans="1:14" ht="25.5" x14ac:dyDescent="0.2">
      <c r="A55" s="72" t="s">
        <v>364</v>
      </c>
      <c r="B55" s="71" t="s">
        <v>363</v>
      </c>
      <c r="C55" s="5" t="s">
        <v>218</v>
      </c>
      <c r="D55" s="5" t="s">
        <v>220</v>
      </c>
      <c r="E55" s="5" t="s">
        <v>225</v>
      </c>
      <c r="F55" s="5" t="s">
        <v>229</v>
      </c>
      <c r="G55" s="5" t="s">
        <v>232</v>
      </c>
      <c r="H55" s="5" t="s">
        <v>36</v>
      </c>
      <c r="I55" s="19" t="s">
        <v>234</v>
      </c>
      <c r="J55" s="19" t="s">
        <v>140</v>
      </c>
      <c r="K55" s="8" t="s">
        <v>238</v>
      </c>
      <c r="L55" s="19" t="s">
        <v>242</v>
      </c>
      <c r="M55" s="21" t="s">
        <v>197</v>
      </c>
      <c r="N55" s="5" t="s">
        <v>249</v>
      </c>
    </row>
    <row r="56" spans="1:14" x14ac:dyDescent="0.2">
      <c r="A56" s="2" t="s">
        <v>213</v>
      </c>
      <c r="B56" s="22" t="s">
        <v>216</v>
      </c>
      <c r="C56" s="13" t="s">
        <v>29</v>
      </c>
      <c r="D56" s="13" t="s">
        <v>221</v>
      </c>
      <c r="E56" s="13" t="s">
        <v>226</v>
      </c>
      <c r="F56" s="13" t="s">
        <v>177</v>
      </c>
      <c r="G56" s="13" t="s">
        <v>233</v>
      </c>
      <c r="H56" s="11" t="s">
        <v>187</v>
      </c>
      <c r="I56" s="15" t="s">
        <v>148</v>
      </c>
      <c r="J56" s="6"/>
      <c r="K56" s="14" t="s">
        <v>239</v>
      </c>
      <c r="L56" s="10" t="s">
        <v>243</v>
      </c>
      <c r="M56" s="2" t="s">
        <v>246</v>
      </c>
      <c r="N56" s="13" t="s">
        <v>250</v>
      </c>
    </row>
    <row r="57" spans="1:14" x14ac:dyDescent="0.2">
      <c r="A57" s="2"/>
      <c r="B57" s="70" t="s">
        <v>362</v>
      </c>
      <c r="C57" s="11" t="s">
        <v>14</v>
      </c>
      <c r="D57" s="11">
        <v>0.5</v>
      </c>
      <c r="E57" s="11">
        <v>0.1</v>
      </c>
      <c r="F57" s="13">
        <v>26.5</v>
      </c>
      <c r="G57" s="11">
        <v>41.6</v>
      </c>
      <c r="H57" s="11">
        <v>0</v>
      </c>
      <c r="I57" s="6">
        <v>0</v>
      </c>
      <c r="J57" s="6">
        <v>0.7</v>
      </c>
      <c r="K57" s="11">
        <v>0.18</v>
      </c>
      <c r="L57" s="10">
        <v>0</v>
      </c>
      <c r="M57" s="3">
        <v>0.12</v>
      </c>
      <c r="N57" s="11">
        <v>0.2</v>
      </c>
    </row>
    <row r="58" spans="1:14" x14ac:dyDescent="0.2">
      <c r="A58" s="1"/>
      <c r="B58" s="65" t="s">
        <v>360</v>
      </c>
      <c r="C58" s="13" t="s">
        <v>123</v>
      </c>
      <c r="D58" s="13">
        <v>5</v>
      </c>
      <c r="E58" s="13">
        <v>1</v>
      </c>
      <c r="F58" s="13">
        <v>24</v>
      </c>
      <c r="G58" s="13">
        <v>122</v>
      </c>
      <c r="H58" s="13">
        <v>0.18</v>
      </c>
      <c r="I58" s="6">
        <v>0</v>
      </c>
      <c r="J58" s="6">
        <v>0</v>
      </c>
      <c r="K58" s="14">
        <v>14.5</v>
      </c>
      <c r="L58" s="10">
        <v>45</v>
      </c>
      <c r="M58" s="2">
        <v>10</v>
      </c>
      <c r="N58" s="17">
        <v>0</v>
      </c>
    </row>
    <row r="59" spans="1:14" x14ac:dyDescent="0.2">
      <c r="A59" s="3"/>
      <c r="B59" s="32" t="s">
        <v>120</v>
      </c>
      <c r="C59" s="3"/>
      <c r="D59" s="41">
        <f>D58+D57+D56+D55+D54+D53</f>
        <v>30.15</v>
      </c>
      <c r="E59" s="34">
        <f>E58+E57+E56+E55+E54+E53</f>
        <v>29.69</v>
      </c>
      <c r="F59" s="32">
        <f>F58+F57+F56+F55+F54+F53</f>
        <v>101.02000000000001</v>
      </c>
      <c r="G59" s="44">
        <f>G58+G57+G56+G55+G54+G53</f>
        <v>745.65</v>
      </c>
      <c r="H59" s="18"/>
      <c r="I59" s="6"/>
      <c r="J59" s="6"/>
      <c r="K59" s="6"/>
      <c r="L59" s="6"/>
      <c r="M59" s="3"/>
      <c r="N59" s="18"/>
    </row>
    <row r="61" spans="1:14" x14ac:dyDescent="0.2">
      <c r="A61" s="113" t="s">
        <v>252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100"/>
    </row>
    <row r="62" spans="1:14" ht="15.75" x14ac:dyDescent="0.25">
      <c r="A62" s="114" t="s">
        <v>1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6"/>
    </row>
    <row r="63" spans="1:14" x14ac:dyDescent="0.2">
      <c r="A63" s="104" t="s">
        <v>2</v>
      </c>
      <c r="B63" s="104" t="s">
        <v>6</v>
      </c>
      <c r="C63" s="106" t="s">
        <v>11</v>
      </c>
      <c r="D63" s="108" t="s">
        <v>15</v>
      </c>
      <c r="E63" s="109"/>
      <c r="F63" s="110"/>
      <c r="G63" s="104" t="s">
        <v>28</v>
      </c>
      <c r="H63" s="108" t="s">
        <v>32</v>
      </c>
      <c r="I63" s="109"/>
      <c r="J63" s="110"/>
      <c r="K63" s="108" t="s">
        <v>43</v>
      </c>
      <c r="L63" s="109"/>
      <c r="M63" s="109"/>
      <c r="N63" s="110"/>
    </row>
    <row r="64" spans="1:14" ht="15.75" x14ac:dyDescent="0.2">
      <c r="A64" s="105"/>
      <c r="B64" s="105"/>
      <c r="C64" s="107"/>
      <c r="D64" s="23" t="s">
        <v>16</v>
      </c>
      <c r="E64" s="13" t="s">
        <v>20</v>
      </c>
      <c r="F64" s="13" t="s">
        <v>24</v>
      </c>
      <c r="G64" s="105"/>
      <c r="H64" s="26" t="s">
        <v>33</v>
      </c>
      <c r="I64" s="13" t="s">
        <v>37</v>
      </c>
      <c r="J64" s="13" t="s">
        <v>39</v>
      </c>
      <c r="K64" s="14" t="s">
        <v>44</v>
      </c>
      <c r="L64" s="23" t="s">
        <v>48</v>
      </c>
      <c r="M64" s="27" t="s">
        <v>52</v>
      </c>
      <c r="N64" s="26" t="s">
        <v>56</v>
      </c>
    </row>
    <row r="65" spans="1:14" x14ac:dyDescent="0.2">
      <c r="A65" s="2"/>
      <c r="B65" s="70" t="s">
        <v>361</v>
      </c>
      <c r="C65" s="13">
        <v>100</v>
      </c>
      <c r="D65" s="13">
        <v>0</v>
      </c>
      <c r="E65" s="13">
        <v>0</v>
      </c>
      <c r="F65" s="13">
        <v>10</v>
      </c>
      <c r="G65" s="13">
        <v>47</v>
      </c>
      <c r="H65" s="13">
        <v>0.02</v>
      </c>
      <c r="I65" s="6">
        <v>0</v>
      </c>
      <c r="J65" s="10">
        <v>5</v>
      </c>
      <c r="K65" s="10">
        <v>19</v>
      </c>
      <c r="L65" s="2">
        <v>16</v>
      </c>
      <c r="M65" s="2">
        <v>12</v>
      </c>
      <c r="N65" s="13">
        <v>0</v>
      </c>
    </row>
    <row r="66" spans="1:14" ht="25.5" x14ac:dyDescent="0.2">
      <c r="A66" s="2"/>
      <c r="B66" s="70" t="s">
        <v>390</v>
      </c>
      <c r="C66" s="74" t="s">
        <v>372</v>
      </c>
      <c r="D66" s="13">
        <v>19.149999999999999</v>
      </c>
      <c r="E66" s="13">
        <v>21.45</v>
      </c>
      <c r="F66" s="13">
        <v>42.85</v>
      </c>
      <c r="G66" s="13">
        <v>206.42</v>
      </c>
      <c r="H66" s="13">
        <v>0</v>
      </c>
      <c r="I66" s="6">
        <v>0</v>
      </c>
      <c r="J66" s="10">
        <v>8.56</v>
      </c>
      <c r="K66" s="10">
        <v>25.04</v>
      </c>
      <c r="L66" s="2">
        <v>69</v>
      </c>
      <c r="M66" s="2">
        <v>27.44</v>
      </c>
      <c r="N66" s="13">
        <v>1.1000000000000001</v>
      </c>
    </row>
    <row r="67" spans="1:14" ht="25.5" x14ac:dyDescent="0.2">
      <c r="A67" s="2"/>
      <c r="B67" s="70" t="s">
        <v>365</v>
      </c>
      <c r="C67" s="13" t="s">
        <v>29</v>
      </c>
      <c r="D67" s="13" t="s">
        <v>254</v>
      </c>
      <c r="E67" s="13" t="s">
        <v>256</v>
      </c>
      <c r="F67" s="13" t="s">
        <v>257</v>
      </c>
      <c r="G67" s="2">
        <v>187.04</v>
      </c>
      <c r="H67" s="11" t="s">
        <v>21</v>
      </c>
      <c r="I67" s="15" t="s">
        <v>140</v>
      </c>
      <c r="J67" s="6"/>
      <c r="K67" s="10" t="s">
        <v>260</v>
      </c>
      <c r="L67" s="15" t="s">
        <v>261</v>
      </c>
      <c r="M67" s="45" t="s">
        <v>140</v>
      </c>
      <c r="N67" s="10">
        <v>1.1000000000000001</v>
      </c>
    </row>
    <row r="68" spans="1:14" ht="25.5" x14ac:dyDescent="0.2">
      <c r="A68" s="2"/>
      <c r="B68" s="70" t="s">
        <v>393</v>
      </c>
      <c r="C68" s="74" t="s">
        <v>394</v>
      </c>
      <c r="D68" s="13">
        <v>6</v>
      </c>
      <c r="E68" s="13">
        <v>11.6</v>
      </c>
      <c r="F68" s="13">
        <v>0.67</v>
      </c>
      <c r="G68" s="13">
        <v>132</v>
      </c>
      <c r="H68" s="13">
        <v>0.9</v>
      </c>
      <c r="I68" s="6">
        <v>0</v>
      </c>
      <c r="J68" s="15">
        <v>0</v>
      </c>
      <c r="K68" s="10">
        <v>0.35</v>
      </c>
      <c r="L68" s="2">
        <v>1.59</v>
      </c>
      <c r="M68" s="45">
        <v>0.2</v>
      </c>
      <c r="N68" s="13">
        <v>0.2</v>
      </c>
    </row>
    <row r="69" spans="1:14" x14ac:dyDescent="0.2">
      <c r="A69" s="2" t="s">
        <v>64</v>
      </c>
      <c r="B69" s="22" t="s">
        <v>69</v>
      </c>
      <c r="C69" s="11" t="s">
        <v>14</v>
      </c>
      <c r="D69" s="13" t="s">
        <v>255</v>
      </c>
      <c r="E69" s="6">
        <v>0</v>
      </c>
      <c r="F69" s="13" t="s">
        <v>84</v>
      </c>
      <c r="G69" s="13" t="s">
        <v>88</v>
      </c>
      <c r="H69" s="18">
        <v>0</v>
      </c>
      <c r="I69" s="6">
        <v>0</v>
      </c>
      <c r="J69" s="10" t="s">
        <v>96</v>
      </c>
      <c r="K69" s="10" t="s">
        <v>100</v>
      </c>
      <c r="L69" s="2" t="s">
        <v>262</v>
      </c>
      <c r="M69" s="2" t="s">
        <v>108</v>
      </c>
      <c r="N69" s="15" t="s">
        <v>112</v>
      </c>
    </row>
    <row r="70" spans="1:14" x14ac:dyDescent="0.2">
      <c r="A70" s="3"/>
      <c r="B70" s="69" t="s">
        <v>360</v>
      </c>
      <c r="C70" s="5" t="s">
        <v>123</v>
      </c>
      <c r="D70" s="5">
        <v>5</v>
      </c>
      <c r="E70" s="5">
        <v>1</v>
      </c>
      <c r="F70" s="5">
        <v>24</v>
      </c>
      <c r="G70" s="5">
        <v>122</v>
      </c>
      <c r="H70" s="18">
        <v>0.18</v>
      </c>
      <c r="I70" s="6">
        <v>0</v>
      </c>
      <c r="J70" s="6">
        <v>0</v>
      </c>
      <c r="K70" s="6">
        <v>14.5</v>
      </c>
      <c r="L70" s="3">
        <v>45</v>
      </c>
      <c r="M70" s="3">
        <v>10</v>
      </c>
      <c r="N70" s="6">
        <v>0</v>
      </c>
    </row>
    <row r="71" spans="1:14" x14ac:dyDescent="0.2">
      <c r="A71" s="21"/>
      <c r="B71" s="69" t="s">
        <v>366</v>
      </c>
      <c r="C71" s="5" t="s">
        <v>395</v>
      </c>
      <c r="D71" s="5">
        <v>1.9</v>
      </c>
      <c r="E71" s="5">
        <v>7.5</v>
      </c>
      <c r="F71" s="5">
        <v>16.399999999999999</v>
      </c>
      <c r="G71" s="5">
        <v>172.5</v>
      </c>
      <c r="H71" s="5">
        <v>0</v>
      </c>
      <c r="I71" s="6">
        <v>0</v>
      </c>
      <c r="J71" s="5">
        <v>0</v>
      </c>
      <c r="K71" s="5">
        <v>0</v>
      </c>
      <c r="L71" s="5">
        <v>0</v>
      </c>
      <c r="M71" s="19">
        <v>0</v>
      </c>
      <c r="N71" s="5">
        <v>0</v>
      </c>
    </row>
    <row r="72" spans="1:14" ht="15.75" x14ac:dyDescent="0.2">
      <c r="A72" s="3"/>
      <c r="B72" s="23" t="s">
        <v>10</v>
      </c>
      <c r="C72" s="3"/>
      <c r="D72" s="46">
        <f>D71+D70+D69+D68+D67+D66+D65</f>
        <v>37.879999999999995</v>
      </c>
      <c r="E72" s="24">
        <f>E71+E70+E69+E68+E67+E66+E65</f>
        <v>45.81</v>
      </c>
      <c r="F72" s="46">
        <f>F71+F70+F69+F68+F67+F66+F65</f>
        <v>151.51</v>
      </c>
      <c r="G72" s="23">
        <f>G71+G70+G69+G68+G67+G66+G65</f>
        <v>974.4</v>
      </c>
      <c r="H72" s="18"/>
      <c r="I72" s="6"/>
      <c r="J72" s="6"/>
      <c r="K72" s="6"/>
      <c r="L72" s="3"/>
      <c r="M72" s="3"/>
      <c r="N72" s="6"/>
    </row>
    <row r="74" spans="1:14" x14ac:dyDescent="0.2">
      <c r="A74" s="113" t="s">
        <v>263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100"/>
    </row>
    <row r="75" spans="1:14" ht="16.5" x14ac:dyDescent="0.25">
      <c r="A75" s="101" t="s">
        <v>264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3"/>
    </row>
    <row r="76" spans="1:14" x14ac:dyDescent="0.2">
      <c r="A76" s="117" t="s">
        <v>114</v>
      </c>
      <c r="B76" s="117" t="s">
        <v>117</v>
      </c>
      <c r="C76" s="126" t="s">
        <v>121</v>
      </c>
      <c r="D76" s="121" t="s">
        <v>124</v>
      </c>
      <c r="E76" s="122"/>
      <c r="F76" s="123"/>
      <c r="G76" s="124" t="s">
        <v>132</v>
      </c>
      <c r="H76" s="121" t="s">
        <v>134</v>
      </c>
      <c r="I76" s="122"/>
      <c r="J76" s="123"/>
      <c r="K76" s="121" t="s">
        <v>141</v>
      </c>
      <c r="L76" s="122"/>
      <c r="M76" s="122"/>
      <c r="N76" s="123"/>
    </row>
    <row r="77" spans="1:14" ht="14.25" x14ac:dyDescent="0.2">
      <c r="A77" s="118"/>
      <c r="B77" s="118"/>
      <c r="C77" s="127"/>
      <c r="D77" s="47" t="s">
        <v>269</v>
      </c>
      <c r="E77" s="32" t="s">
        <v>222</v>
      </c>
      <c r="F77" s="32" t="s">
        <v>273</v>
      </c>
      <c r="G77" s="125"/>
      <c r="H77" s="48" t="s">
        <v>275</v>
      </c>
      <c r="I77" s="32" t="s">
        <v>276</v>
      </c>
      <c r="J77" s="32" t="s">
        <v>137</v>
      </c>
      <c r="K77" s="32" t="s">
        <v>142</v>
      </c>
      <c r="L77" s="47" t="s">
        <v>279</v>
      </c>
      <c r="M77" s="49" t="s">
        <v>282</v>
      </c>
      <c r="N77" s="33" t="s">
        <v>151</v>
      </c>
    </row>
    <row r="78" spans="1:14" ht="25.5" x14ac:dyDescent="0.2">
      <c r="A78" s="73" t="s">
        <v>370</v>
      </c>
      <c r="B78" s="71" t="s">
        <v>367</v>
      </c>
      <c r="C78" s="5" t="s">
        <v>165</v>
      </c>
      <c r="D78" s="5">
        <v>1.3</v>
      </c>
      <c r="E78" s="5">
        <v>6.19</v>
      </c>
      <c r="F78" s="5">
        <v>4.72</v>
      </c>
      <c r="G78" s="5">
        <v>79.599999999999994</v>
      </c>
      <c r="H78" s="5">
        <v>0.06</v>
      </c>
      <c r="I78" s="5">
        <v>0</v>
      </c>
      <c r="J78" s="19">
        <v>20.48</v>
      </c>
      <c r="K78" s="19">
        <v>17.579999999999998</v>
      </c>
      <c r="L78" s="19">
        <v>32.880000000000003</v>
      </c>
      <c r="M78" s="21">
        <v>17.79</v>
      </c>
      <c r="N78" s="5">
        <v>0.84</v>
      </c>
    </row>
    <row r="79" spans="1:14" ht="27.75" customHeight="1" x14ac:dyDescent="0.2">
      <c r="A79" s="10">
        <v>2005</v>
      </c>
      <c r="B79" s="70" t="s">
        <v>368</v>
      </c>
      <c r="C79" s="74" t="s">
        <v>371</v>
      </c>
      <c r="D79" s="13">
        <v>8.89</v>
      </c>
      <c r="E79" s="13">
        <v>6.59</v>
      </c>
      <c r="F79" s="13">
        <v>13.5</v>
      </c>
      <c r="G79" s="13">
        <v>159.80000000000001</v>
      </c>
      <c r="H79" s="18">
        <v>0</v>
      </c>
      <c r="I79" s="14">
        <v>0</v>
      </c>
      <c r="J79" s="6">
        <v>9.6999999999999993</v>
      </c>
      <c r="K79" s="14">
        <v>33.369999999999997</v>
      </c>
      <c r="L79" s="10">
        <v>0</v>
      </c>
      <c r="M79" s="10">
        <v>36.69</v>
      </c>
      <c r="N79" s="13">
        <v>1.61</v>
      </c>
    </row>
    <row r="80" spans="1:14" ht="25.5" x14ac:dyDescent="0.2">
      <c r="A80" s="10" t="s">
        <v>265</v>
      </c>
      <c r="B80" s="22" t="s">
        <v>266</v>
      </c>
      <c r="C80" s="13" t="s">
        <v>122</v>
      </c>
      <c r="D80" s="13" t="s">
        <v>126</v>
      </c>
      <c r="E80" s="13" t="s">
        <v>272</v>
      </c>
      <c r="F80" s="13" t="s">
        <v>130</v>
      </c>
      <c r="G80" s="13" t="s">
        <v>29</v>
      </c>
      <c r="H80" s="13" t="s">
        <v>95</v>
      </c>
      <c r="I80" s="10" t="s">
        <v>277</v>
      </c>
      <c r="J80" s="10" t="s">
        <v>206</v>
      </c>
      <c r="K80" s="10" t="s">
        <v>278</v>
      </c>
      <c r="L80" s="10" t="s">
        <v>280</v>
      </c>
      <c r="M80" s="10" t="s">
        <v>40</v>
      </c>
      <c r="N80" s="12" t="s">
        <v>270</v>
      </c>
    </row>
    <row r="81" spans="1:14" x14ac:dyDescent="0.2">
      <c r="A81" s="6"/>
      <c r="B81" s="70" t="s">
        <v>362</v>
      </c>
      <c r="C81" s="13" t="s">
        <v>14</v>
      </c>
      <c r="D81" s="13">
        <v>0.5</v>
      </c>
      <c r="E81" s="13">
        <v>0.1</v>
      </c>
      <c r="F81" s="13">
        <v>26.5</v>
      </c>
      <c r="G81" s="13">
        <v>41.6</v>
      </c>
      <c r="H81" s="18">
        <v>0</v>
      </c>
      <c r="I81" s="6">
        <v>0</v>
      </c>
      <c r="J81" s="6">
        <v>0.7</v>
      </c>
      <c r="K81" s="6">
        <v>0.18</v>
      </c>
      <c r="L81" s="6">
        <v>0</v>
      </c>
      <c r="M81" s="3">
        <v>0.12</v>
      </c>
      <c r="N81" s="6">
        <v>0.2</v>
      </c>
    </row>
    <row r="82" spans="1:14" x14ac:dyDescent="0.2">
      <c r="A82" s="6"/>
      <c r="B82" s="69" t="s">
        <v>360</v>
      </c>
      <c r="C82" s="5">
        <v>40</v>
      </c>
      <c r="D82" s="5">
        <v>5</v>
      </c>
      <c r="E82" s="5">
        <v>1</v>
      </c>
      <c r="F82" s="5">
        <v>24</v>
      </c>
      <c r="G82" s="5">
        <v>122</v>
      </c>
      <c r="H82" s="18">
        <v>0.18</v>
      </c>
      <c r="I82" s="6">
        <v>0</v>
      </c>
      <c r="J82" s="6">
        <v>0</v>
      </c>
      <c r="K82" s="6">
        <v>14.5</v>
      </c>
      <c r="L82" s="6">
        <v>45</v>
      </c>
      <c r="M82" s="3">
        <v>10</v>
      </c>
      <c r="N82" s="6">
        <v>0</v>
      </c>
    </row>
    <row r="83" spans="1:14" x14ac:dyDescent="0.2">
      <c r="A83" s="6"/>
      <c r="B83" s="22" t="s">
        <v>267</v>
      </c>
      <c r="C83" s="13" t="s">
        <v>123</v>
      </c>
      <c r="D83" s="13">
        <v>0</v>
      </c>
      <c r="E83" s="6">
        <v>0</v>
      </c>
      <c r="F83" s="13">
        <v>32</v>
      </c>
      <c r="G83" s="13">
        <v>130</v>
      </c>
      <c r="H83" s="18">
        <v>0</v>
      </c>
      <c r="I83" s="6">
        <v>0</v>
      </c>
      <c r="J83" s="6">
        <v>0</v>
      </c>
      <c r="K83" s="6">
        <v>0.1</v>
      </c>
      <c r="L83" s="6">
        <v>0.5</v>
      </c>
      <c r="M83" s="3">
        <v>0.2</v>
      </c>
      <c r="N83" s="6">
        <v>0</v>
      </c>
    </row>
    <row r="84" spans="1:14" x14ac:dyDescent="0.2">
      <c r="A84" s="19" t="s">
        <v>253</v>
      </c>
      <c r="B84" s="5" t="s">
        <v>369</v>
      </c>
      <c r="C84" s="5" t="s">
        <v>165</v>
      </c>
      <c r="D84" s="5" t="s">
        <v>271</v>
      </c>
      <c r="E84" s="5" t="s">
        <v>271</v>
      </c>
      <c r="F84" s="5" t="s">
        <v>274</v>
      </c>
      <c r="G84" s="5" t="s">
        <v>258</v>
      </c>
      <c r="H84" s="5" t="s">
        <v>186</v>
      </c>
      <c r="I84" s="6"/>
      <c r="J84" s="5" t="s">
        <v>259</v>
      </c>
      <c r="K84" s="5" t="s">
        <v>259</v>
      </c>
      <c r="L84" s="19" t="s">
        <v>281</v>
      </c>
      <c r="M84" s="3"/>
      <c r="N84" s="5" t="s">
        <v>283</v>
      </c>
    </row>
    <row r="85" spans="1:14" x14ac:dyDescent="0.2">
      <c r="A85" s="6"/>
      <c r="B85" s="44" t="s">
        <v>268</v>
      </c>
      <c r="C85" s="3"/>
      <c r="D85" s="50">
        <f>D84+D83+D82+D81+D80+D79+D78</f>
        <v>29.96</v>
      </c>
      <c r="E85" s="50">
        <f>E84+E83+E82+E81+E80+E79+E78</f>
        <v>19.13</v>
      </c>
      <c r="F85" s="50">
        <f>F84+F83+F82+F81+F80+F79+F78</f>
        <v>117.05</v>
      </c>
      <c r="G85" s="51">
        <f>G84+G83+G81+G82+G80+G79+G78</f>
        <v>730.00000000000011</v>
      </c>
      <c r="H85" s="18"/>
      <c r="I85" s="6"/>
      <c r="J85" s="6"/>
      <c r="K85" s="6"/>
      <c r="L85" s="6"/>
      <c r="M85" s="3"/>
      <c r="N85" s="6"/>
    </row>
    <row r="87" spans="1:14" x14ac:dyDescent="0.2">
      <c r="A87" s="113" t="s">
        <v>284</v>
      </c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100"/>
    </row>
    <row r="88" spans="1:14" ht="16.5" x14ac:dyDescent="0.25">
      <c r="A88" s="101" t="s">
        <v>264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3"/>
    </row>
    <row r="89" spans="1:14" x14ac:dyDescent="0.2">
      <c r="A89" s="104" t="s">
        <v>285</v>
      </c>
      <c r="B89" s="117" t="s">
        <v>117</v>
      </c>
      <c r="C89" s="126" t="s">
        <v>121</v>
      </c>
      <c r="D89" s="121" t="s">
        <v>124</v>
      </c>
      <c r="E89" s="122"/>
      <c r="F89" s="123"/>
      <c r="G89" s="124" t="s">
        <v>132</v>
      </c>
      <c r="H89" s="121" t="s">
        <v>134</v>
      </c>
      <c r="I89" s="122"/>
      <c r="J89" s="123"/>
      <c r="K89" s="121" t="s">
        <v>141</v>
      </c>
      <c r="L89" s="122"/>
      <c r="M89" s="122"/>
      <c r="N89" s="123"/>
    </row>
    <row r="90" spans="1:14" ht="14.25" x14ac:dyDescent="0.2">
      <c r="A90" s="105"/>
      <c r="B90" s="118"/>
      <c r="C90" s="127"/>
      <c r="D90" s="32" t="s">
        <v>125</v>
      </c>
      <c r="E90" s="13" t="s">
        <v>20</v>
      </c>
      <c r="F90" s="13" t="s">
        <v>24</v>
      </c>
      <c r="G90" s="125"/>
      <c r="H90" s="26" t="s">
        <v>33</v>
      </c>
      <c r="I90" s="14" t="s">
        <v>37</v>
      </c>
      <c r="J90" s="52" t="s">
        <v>302</v>
      </c>
      <c r="K90" s="53" t="s">
        <v>142</v>
      </c>
      <c r="L90" s="32" t="s">
        <v>145</v>
      </c>
      <c r="M90" s="42" t="s">
        <v>52</v>
      </c>
      <c r="N90" s="26" t="s">
        <v>56</v>
      </c>
    </row>
    <row r="91" spans="1:14" x14ac:dyDescent="0.2">
      <c r="A91" s="10" t="s">
        <v>286</v>
      </c>
      <c r="B91" s="22" t="s">
        <v>289</v>
      </c>
      <c r="C91" s="11" t="s">
        <v>165</v>
      </c>
      <c r="D91" s="13" t="s">
        <v>292</v>
      </c>
      <c r="E91" s="13" t="s">
        <v>295</v>
      </c>
      <c r="F91" s="13" t="s">
        <v>297</v>
      </c>
      <c r="G91" s="13" t="s">
        <v>299</v>
      </c>
      <c r="H91" s="13" t="s">
        <v>186</v>
      </c>
      <c r="I91" s="6"/>
      <c r="J91" s="10" t="s">
        <v>303</v>
      </c>
      <c r="K91" s="14" t="s">
        <v>306</v>
      </c>
      <c r="L91" s="10" t="s">
        <v>308</v>
      </c>
      <c r="M91" s="10" t="s">
        <v>309</v>
      </c>
      <c r="N91" s="13" t="s">
        <v>251</v>
      </c>
    </row>
    <row r="92" spans="1:14" ht="25.5" x14ac:dyDescent="0.2">
      <c r="A92" s="10" t="s">
        <v>287</v>
      </c>
      <c r="B92" s="22" t="s">
        <v>66</v>
      </c>
      <c r="C92" s="13" t="s">
        <v>12</v>
      </c>
      <c r="D92" s="13" t="s">
        <v>293</v>
      </c>
      <c r="E92" s="13" t="s">
        <v>78</v>
      </c>
      <c r="F92" s="13" t="s">
        <v>81</v>
      </c>
      <c r="G92" s="13" t="s">
        <v>85</v>
      </c>
      <c r="H92" s="13" t="s">
        <v>301</v>
      </c>
      <c r="I92" s="6"/>
      <c r="J92" s="10" t="s">
        <v>304</v>
      </c>
      <c r="K92" s="14" t="s">
        <v>97</v>
      </c>
      <c r="L92" s="10" t="s">
        <v>101</v>
      </c>
      <c r="M92" s="10" t="s">
        <v>105</v>
      </c>
      <c r="N92" s="13" t="s">
        <v>311</v>
      </c>
    </row>
    <row r="93" spans="1:14" x14ac:dyDescent="0.2">
      <c r="A93" s="19" t="s">
        <v>288</v>
      </c>
      <c r="B93" s="19" t="s">
        <v>290</v>
      </c>
      <c r="C93" s="5" t="s">
        <v>291</v>
      </c>
      <c r="D93" s="5" t="s">
        <v>294</v>
      </c>
      <c r="E93" s="5" t="s">
        <v>296</v>
      </c>
      <c r="F93" s="5" t="s">
        <v>298</v>
      </c>
      <c r="G93" s="5" t="s">
        <v>300</v>
      </c>
      <c r="H93" s="18"/>
      <c r="I93" s="8" t="s">
        <v>89</v>
      </c>
      <c r="J93" s="19" t="s">
        <v>305</v>
      </c>
      <c r="K93" s="8" t="s">
        <v>307</v>
      </c>
      <c r="L93" s="6"/>
      <c r="M93" s="19" t="s">
        <v>310</v>
      </c>
      <c r="N93" s="5" t="s">
        <v>205</v>
      </c>
    </row>
    <row r="94" spans="1:14" x14ac:dyDescent="0.2">
      <c r="A94" s="10"/>
      <c r="B94" s="70" t="s">
        <v>373</v>
      </c>
      <c r="C94" s="11" t="s">
        <v>14</v>
      </c>
      <c r="D94" s="11">
        <v>1.04</v>
      </c>
      <c r="E94" s="11">
        <v>0</v>
      </c>
      <c r="F94" s="13">
        <v>26.69</v>
      </c>
      <c r="G94" s="11">
        <v>107.44</v>
      </c>
      <c r="H94" s="11">
        <v>0</v>
      </c>
      <c r="I94" s="29">
        <v>0</v>
      </c>
      <c r="J94" s="10">
        <v>0.41</v>
      </c>
      <c r="K94" s="14">
        <v>41.14</v>
      </c>
      <c r="L94" s="10">
        <v>29.2</v>
      </c>
      <c r="M94" s="10">
        <v>22.96</v>
      </c>
      <c r="N94" s="13">
        <v>0.68</v>
      </c>
    </row>
    <row r="95" spans="1:14" x14ac:dyDescent="0.2">
      <c r="A95" s="1"/>
      <c r="B95" s="65" t="s">
        <v>360</v>
      </c>
      <c r="C95" s="13">
        <v>40</v>
      </c>
      <c r="D95" s="13">
        <v>5</v>
      </c>
      <c r="E95" s="13">
        <v>1</v>
      </c>
      <c r="F95" s="13">
        <v>24</v>
      </c>
      <c r="G95" s="13">
        <v>122</v>
      </c>
      <c r="H95" s="13">
        <v>0.18</v>
      </c>
      <c r="I95" s="6">
        <v>0</v>
      </c>
      <c r="J95" s="6">
        <v>0</v>
      </c>
      <c r="K95" s="14">
        <v>14.5</v>
      </c>
      <c r="L95" s="10">
        <v>45</v>
      </c>
      <c r="M95" s="15">
        <v>10</v>
      </c>
      <c r="N95" s="13">
        <v>0</v>
      </c>
    </row>
    <row r="96" spans="1:14" x14ac:dyDescent="0.2">
      <c r="A96" s="6"/>
      <c r="B96" s="44" t="s">
        <v>120</v>
      </c>
      <c r="C96" s="3"/>
      <c r="D96" s="54">
        <f>D95+D94+D93+D92+D91</f>
        <v>22.529999999999998</v>
      </c>
      <c r="E96" s="54">
        <f>E95+E94+E93+E92+E91</f>
        <v>34.300000000000004</v>
      </c>
      <c r="F96" s="54">
        <f>F95+F94+F93+F92+F91</f>
        <v>115.36999999999999</v>
      </c>
      <c r="G96" s="44">
        <f>G95+G94+G93+G92+G91</f>
        <v>832.27</v>
      </c>
      <c r="H96" s="18"/>
      <c r="I96" s="6"/>
      <c r="J96" s="6"/>
      <c r="K96" s="6"/>
      <c r="L96" s="6"/>
      <c r="M96" s="6"/>
      <c r="N96" s="6"/>
    </row>
    <row r="98" spans="1:14" x14ac:dyDescent="0.2">
      <c r="A98" s="113" t="s">
        <v>312</v>
      </c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100"/>
    </row>
    <row r="99" spans="1:14" ht="15.75" x14ac:dyDescent="0.25">
      <c r="A99" s="114" t="s">
        <v>1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6"/>
    </row>
    <row r="100" spans="1:14" x14ac:dyDescent="0.2">
      <c r="A100" s="117" t="s">
        <v>114</v>
      </c>
      <c r="B100" s="117" t="s">
        <v>117</v>
      </c>
      <c r="C100" s="119" t="s">
        <v>121</v>
      </c>
      <c r="D100" s="121" t="s">
        <v>124</v>
      </c>
      <c r="E100" s="122"/>
      <c r="F100" s="123"/>
      <c r="G100" s="124" t="s">
        <v>132</v>
      </c>
      <c r="H100" s="121" t="s">
        <v>134</v>
      </c>
      <c r="I100" s="122"/>
      <c r="J100" s="123"/>
      <c r="K100" s="121" t="s">
        <v>141</v>
      </c>
      <c r="L100" s="122"/>
      <c r="M100" s="122"/>
      <c r="N100" s="123"/>
    </row>
    <row r="101" spans="1:14" ht="15.75" x14ac:dyDescent="0.2">
      <c r="A101" s="118"/>
      <c r="B101" s="118"/>
      <c r="C101" s="120"/>
      <c r="D101" s="32" t="s">
        <v>125</v>
      </c>
      <c r="E101" s="52" t="s">
        <v>315</v>
      </c>
      <c r="F101" s="52" t="s">
        <v>317</v>
      </c>
      <c r="G101" s="125"/>
      <c r="H101" s="33" t="s">
        <v>135</v>
      </c>
      <c r="I101" s="55" t="s">
        <v>321</v>
      </c>
      <c r="J101" s="32" t="s">
        <v>137</v>
      </c>
      <c r="K101" s="32" t="s">
        <v>142</v>
      </c>
      <c r="L101" s="23" t="s">
        <v>48</v>
      </c>
      <c r="M101" s="56" t="s">
        <v>323</v>
      </c>
      <c r="N101" s="33" t="s">
        <v>151</v>
      </c>
    </row>
    <row r="102" spans="1:14" x14ac:dyDescent="0.2">
      <c r="A102" s="2"/>
      <c r="B102" s="70" t="s">
        <v>361</v>
      </c>
      <c r="C102" s="13">
        <v>100</v>
      </c>
      <c r="D102" s="13">
        <v>0</v>
      </c>
      <c r="E102" s="13">
        <v>0</v>
      </c>
      <c r="F102" s="13">
        <v>10</v>
      </c>
      <c r="G102" s="52">
        <v>47</v>
      </c>
      <c r="H102" s="13">
        <v>0.02</v>
      </c>
      <c r="I102" s="6">
        <v>0</v>
      </c>
      <c r="J102" s="10">
        <v>5</v>
      </c>
      <c r="K102" s="10">
        <v>19</v>
      </c>
      <c r="L102" s="10">
        <v>16</v>
      </c>
      <c r="M102" s="2">
        <v>12</v>
      </c>
      <c r="N102" s="13">
        <v>0</v>
      </c>
    </row>
    <row r="103" spans="1:14" ht="25.5" x14ac:dyDescent="0.2">
      <c r="A103" s="75" t="s">
        <v>375</v>
      </c>
      <c r="B103" s="70" t="s">
        <v>374</v>
      </c>
      <c r="C103" s="10" t="s">
        <v>217</v>
      </c>
      <c r="D103" s="13">
        <v>0.18</v>
      </c>
      <c r="E103" s="13">
        <v>3.3</v>
      </c>
      <c r="F103" s="13">
        <v>14.65</v>
      </c>
      <c r="G103" s="13">
        <v>113</v>
      </c>
      <c r="H103" s="13">
        <v>0.11</v>
      </c>
      <c r="I103" s="6">
        <v>0</v>
      </c>
      <c r="J103" s="10">
        <v>8.33</v>
      </c>
      <c r="K103" s="14">
        <v>24.98</v>
      </c>
      <c r="L103" s="10">
        <v>96.93</v>
      </c>
      <c r="M103" s="2">
        <v>29.45</v>
      </c>
      <c r="N103" s="13">
        <v>1.24</v>
      </c>
    </row>
    <row r="104" spans="1:14" ht="25.5" x14ac:dyDescent="0.2">
      <c r="A104" s="2"/>
      <c r="B104" s="70" t="s">
        <v>376</v>
      </c>
      <c r="C104" s="10">
        <v>70</v>
      </c>
      <c r="D104" s="17">
        <v>8.36</v>
      </c>
      <c r="E104" s="13">
        <v>5.35</v>
      </c>
      <c r="F104" s="13">
        <v>10.45</v>
      </c>
      <c r="G104" s="13">
        <v>125.95</v>
      </c>
      <c r="H104" s="13">
        <v>7.0000000000000007E-2</v>
      </c>
      <c r="I104" s="14">
        <v>0</v>
      </c>
      <c r="J104" s="10">
        <v>0.42</v>
      </c>
      <c r="K104" s="14">
        <v>39.14</v>
      </c>
      <c r="L104" s="10">
        <v>124.85</v>
      </c>
      <c r="M104" s="2">
        <v>30</v>
      </c>
      <c r="N104" s="13">
        <v>0.74</v>
      </c>
    </row>
    <row r="105" spans="1:14" ht="25.5" x14ac:dyDescent="0.2">
      <c r="A105" s="2" t="s">
        <v>313</v>
      </c>
      <c r="B105" s="22" t="s">
        <v>68</v>
      </c>
      <c r="C105" s="13" t="s">
        <v>29</v>
      </c>
      <c r="D105" s="13" t="s">
        <v>314</v>
      </c>
      <c r="E105" s="13" t="s">
        <v>316</v>
      </c>
      <c r="F105" s="13" t="s">
        <v>318</v>
      </c>
      <c r="G105" s="11" t="s">
        <v>319</v>
      </c>
      <c r="H105" s="13" t="s">
        <v>320</v>
      </c>
      <c r="I105" s="29" t="s">
        <v>34</v>
      </c>
      <c r="J105" s="11" t="s">
        <v>53</v>
      </c>
      <c r="K105" s="10" t="s">
        <v>99</v>
      </c>
      <c r="L105" s="10" t="s">
        <v>322</v>
      </c>
      <c r="M105" s="2" t="s">
        <v>107</v>
      </c>
      <c r="N105" s="15" t="s">
        <v>111</v>
      </c>
    </row>
    <row r="106" spans="1:14" x14ac:dyDescent="0.2">
      <c r="A106" s="3"/>
      <c r="B106" s="70" t="s">
        <v>373</v>
      </c>
      <c r="C106" s="13" t="s">
        <v>14</v>
      </c>
      <c r="D106" s="13">
        <v>1.04</v>
      </c>
      <c r="E106" s="13">
        <v>0</v>
      </c>
      <c r="F106" s="13">
        <v>26.69</v>
      </c>
      <c r="G106" s="13">
        <v>107.44</v>
      </c>
      <c r="H106" s="18">
        <v>0</v>
      </c>
      <c r="I106" s="6">
        <v>0</v>
      </c>
      <c r="J106" s="6">
        <v>0.41</v>
      </c>
      <c r="K106" s="6">
        <v>41.14</v>
      </c>
      <c r="L106" s="6">
        <v>29.2</v>
      </c>
      <c r="M106" s="3">
        <v>22.96</v>
      </c>
      <c r="N106" s="6">
        <v>0.68</v>
      </c>
    </row>
    <row r="107" spans="1:14" x14ac:dyDescent="0.2">
      <c r="A107" s="1" t="s">
        <v>65</v>
      </c>
      <c r="B107" s="65" t="s">
        <v>360</v>
      </c>
      <c r="C107" s="13">
        <v>40</v>
      </c>
      <c r="D107" s="13">
        <v>5</v>
      </c>
      <c r="E107" s="13">
        <v>1</v>
      </c>
      <c r="F107" s="13">
        <v>24</v>
      </c>
      <c r="G107" s="13">
        <v>122</v>
      </c>
      <c r="H107" s="13">
        <v>0.18</v>
      </c>
      <c r="I107" s="6">
        <v>0</v>
      </c>
      <c r="J107" s="11">
        <v>0</v>
      </c>
      <c r="K107" s="11">
        <v>14.5</v>
      </c>
      <c r="L107" s="11">
        <v>45</v>
      </c>
      <c r="M107" s="10">
        <v>10</v>
      </c>
      <c r="N107" s="15">
        <v>0</v>
      </c>
    </row>
    <row r="108" spans="1:14" ht="15.75" x14ac:dyDescent="0.25">
      <c r="A108" s="3"/>
      <c r="B108" s="4" t="s">
        <v>10</v>
      </c>
      <c r="C108" s="6"/>
      <c r="D108" s="43">
        <f>D107+D106+D105+D104+D103</f>
        <v>19.11</v>
      </c>
      <c r="E108" s="31">
        <f>E107+E106+E105+E104+E103+E102</f>
        <v>19.470000000000002</v>
      </c>
      <c r="F108" s="4">
        <f>F107+F106+F105+F104+F103+F102</f>
        <v>108.04</v>
      </c>
      <c r="G108" s="4">
        <f>G107+G106+G105+G104+G103+G102</f>
        <v>703.99</v>
      </c>
      <c r="H108" s="18"/>
      <c r="I108" s="6"/>
      <c r="J108" s="6"/>
      <c r="K108" s="6"/>
      <c r="L108" s="6"/>
      <c r="M108" s="3"/>
      <c r="N108" s="6"/>
    </row>
    <row r="110" spans="1:14" x14ac:dyDescent="0.2">
      <c r="A110" s="113" t="s">
        <v>324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100"/>
    </row>
    <row r="111" spans="1:14" ht="16.5" x14ac:dyDescent="0.25">
      <c r="A111" s="101" t="s">
        <v>264</v>
      </c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3"/>
    </row>
    <row r="112" spans="1:14" x14ac:dyDescent="0.2">
      <c r="A112" s="104" t="s">
        <v>2</v>
      </c>
      <c r="B112" s="104" t="s">
        <v>6</v>
      </c>
      <c r="C112" s="106" t="s">
        <v>11</v>
      </c>
      <c r="D112" s="108" t="s">
        <v>15</v>
      </c>
      <c r="E112" s="109"/>
      <c r="F112" s="110"/>
      <c r="G112" s="111" t="s">
        <v>28</v>
      </c>
      <c r="H112" s="108" t="s">
        <v>32</v>
      </c>
      <c r="I112" s="109"/>
      <c r="J112" s="110"/>
      <c r="K112" s="108" t="s">
        <v>43</v>
      </c>
      <c r="L112" s="109"/>
      <c r="M112" s="109"/>
      <c r="N112" s="110"/>
    </row>
    <row r="113" spans="1:14" ht="14.25" x14ac:dyDescent="0.2">
      <c r="A113" s="105"/>
      <c r="B113" s="105"/>
      <c r="C113" s="107"/>
      <c r="D113" s="47" t="s">
        <v>269</v>
      </c>
      <c r="E113" s="47" t="s">
        <v>332</v>
      </c>
      <c r="F113" s="13" t="s">
        <v>24</v>
      </c>
      <c r="G113" s="112"/>
      <c r="H113" s="48" t="s">
        <v>275</v>
      </c>
      <c r="I113" s="14" t="s">
        <v>37</v>
      </c>
      <c r="J113" s="13" t="s">
        <v>39</v>
      </c>
      <c r="K113" s="13" t="s">
        <v>44</v>
      </c>
      <c r="L113" s="47" t="s">
        <v>279</v>
      </c>
      <c r="M113" s="49" t="s">
        <v>282</v>
      </c>
      <c r="N113" s="26" t="s">
        <v>56</v>
      </c>
    </row>
    <row r="114" spans="1:14" x14ac:dyDescent="0.2">
      <c r="A114" s="10"/>
      <c r="B114" s="64" t="s">
        <v>359</v>
      </c>
      <c r="C114" s="13">
        <v>100</v>
      </c>
      <c r="D114" s="13">
        <v>0</v>
      </c>
      <c r="E114" s="13">
        <v>0</v>
      </c>
      <c r="F114" s="13">
        <v>10</v>
      </c>
      <c r="G114" s="13">
        <v>47</v>
      </c>
      <c r="H114" s="13">
        <v>0.03</v>
      </c>
      <c r="I114" s="10">
        <v>0.5</v>
      </c>
      <c r="J114" s="10">
        <v>10</v>
      </c>
      <c r="K114" s="10">
        <v>16</v>
      </c>
      <c r="L114" s="10">
        <v>11</v>
      </c>
      <c r="M114" s="2">
        <v>9</v>
      </c>
      <c r="N114" s="57">
        <v>0.2</v>
      </c>
    </row>
    <row r="115" spans="1:14" x14ac:dyDescent="0.2">
      <c r="A115" s="10"/>
      <c r="B115" s="64" t="s">
        <v>377</v>
      </c>
      <c r="C115" s="10">
        <v>250</v>
      </c>
      <c r="D115" s="13">
        <v>4.82</v>
      </c>
      <c r="E115" s="13">
        <v>1.02</v>
      </c>
      <c r="F115" s="13">
        <v>16.829999999999998</v>
      </c>
      <c r="G115" s="13">
        <v>132.4</v>
      </c>
      <c r="H115" s="18">
        <v>0.06</v>
      </c>
      <c r="I115" s="6">
        <v>30.6</v>
      </c>
      <c r="J115" s="10">
        <v>0.91</v>
      </c>
      <c r="K115" s="10">
        <v>158.82</v>
      </c>
      <c r="L115" s="10">
        <v>137.46</v>
      </c>
      <c r="M115" s="2">
        <v>23.06</v>
      </c>
      <c r="N115" s="57">
        <v>0.25</v>
      </c>
    </row>
    <row r="116" spans="1:14" ht="25.5" x14ac:dyDescent="0.2">
      <c r="A116" s="10"/>
      <c r="B116" s="70" t="s">
        <v>393</v>
      </c>
      <c r="C116" s="11" t="s">
        <v>394</v>
      </c>
      <c r="D116" s="58">
        <v>6</v>
      </c>
      <c r="E116" s="13">
        <v>11.6</v>
      </c>
      <c r="F116" s="13">
        <v>0.67</v>
      </c>
      <c r="G116" s="13">
        <v>132</v>
      </c>
      <c r="H116" s="11">
        <v>0.9</v>
      </c>
      <c r="I116" s="17">
        <v>0</v>
      </c>
      <c r="J116" s="59">
        <v>0</v>
      </c>
      <c r="K116" s="13">
        <v>0.35</v>
      </c>
      <c r="L116" s="10">
        <v>1.59</v>
      </c>
      <c r="M116" s="2">
        <v>0.2</v>
      </c>
      <c r="N116" s="58">
        <v>0.2</v>
      </c>
    </row>
    <row r="117" spans="1:14" ht="15.75" x14ac:dyDescent="0.2">
      <c r="A117" s="10" t="s">
        <v>325</v>
      </c>
      <c r="B117" s="22" t="s">
        <v>328</v>
      </c>
      <c r="C117" s="13" t="s">
        <v>29</v>
      </c>
      <c r="D117" s="13" t="s">
        <v>331</v>
      </c>
      <c r="E117" s="13" t="s">
        <v>333</v>
      </c>
      <c r="F117" s="13" t="s">
        <v>334</v>
      </c>
      <c r="G117" s="13" t="s">
        <v>336</v>
      </c>
      <c r="H117" s="13" t="s">
        <v>19</v>
      </c>
      <c r="I117" s="10" t="s">
        <v>338</v>
      </c>
      <c r="J117" s="10" t="s">
        <v>339</v>
      </c>
      <c r="K117" s="10" t="s">
        <v>340</v>
      </c>
      <c r="L117" s="59" t="s">
        <v>341</v>
      </c>
      <c r="M117" s="2" t="s">
        <v>342</v>
      </c>
      <c r="N117" s="58" t="s">
        <v>343</v>
      </c>
    </row>
    <row r="118" spans="1:14" ht="25.5" x14ac:dyDescent="0.2">
      <c r="A118" s="10" t="s">
        <v>326</v>
      </c>
      <c r="B118" s="22" t="s">
        <v>9</v>
      </c>
      <c r="C118" s="58" t="s">
        <v>330</v>
      </c>
      <c r="D118" s="58">
        <v>0.2</v>
      </c>
      <c r="E118" s="58">
        <v>0</v>
      </c>
      <c r="F118" s="13" t="s">
        <v>335</v>
      </c>
      <c r="G118" s="13" t="s">
        <v>337</v>
      </c>
      <c r="H118" s="18"/>
      <c r="I118" s="6"/>
      <c r="J118" s="6"/>
      <c r="K118" s="11" t="s">
        <v>47</v>
      </c>
      <c r="L118" s="10" t="s">
        <v>51</v>
      </c>
      <c r="M118" s="3"/>
      <c r="N118" s="58" t="s">
        <v>344</v>
      </c>
    </row>
    <row r="119" spans="1:14" x14ac:dyDescent="0.2">
      <c r="A119" s="6"/>
      <c r="B119" s="69" t="s">
        <v>360</v>
      </c>
      <c r="C119" s="60">
        <v>40</v>
      </c>
      <c r="D119" s="5">
        <v>5</v>
      </c>
      <c r="E119" s="5">
        <v>1</v>
      </c>
      <c r="F119" s="60">
        <v>24</v>
      </c>
      <c r="G119" s="5">
        <v>122</v>
      </c>
      <c r="H119" s="18">
        <v>0.18</v>
      </c>
      <c r="I119" s="6">
        <v>0</v>
      </c>
      <c r="J119" s="6">
        <v>0</v>
      </c>
      <c r="K119" s="6">
        <v>14.5</v>
      </c>
      <c r="L119" s="6">
        <v>45</v>
      </c>
      <c r="M119" s="3">
        <v>10</v>
      </c>
      <c r="N119" s="18">
        <v>0</v>
      </c>
    </row>
    <row r="120" spans="1:14" ht="15" thickBot="1" x14ac:dyDescent="0.25">
      <c r="A120" s="6"/>
      <c r="B120" s="51" t="s">
        <v>329</v>
      </c>
      <c r="C120" s="3"/>
      <c r="D120" s="50">
        <f>D119+D118+D117+D116+D115+D114</f>
        <v>19.079999999999998</v>
      </c>
      <c r="E120" s="51">
        <f>E119+E118+E117+E116+E115+E114</f>
        <v>21.419999999999998</v>
      </c>
      <c r="F120" s="50">
        <f>F119+F118+F117+F116+F115+F114</f>
        <v>104.55</v>
      </c>
      <c r="G120" s="51">
        <f>G119+G118+G117+G116+G115+G114</f>
        <v>703.35</v>
      </c>
      <c r="H120" s="18"/>
      <c r="I120" s="6"/>
      <c r="J120" s="6"/>
      <c r="K120" s="6"/>
      <c r="L120" s="6"/>
      <c r="M120" s="3"/>
      <c r="N120" s="18"/>
    </row>
    <row r="121" spans="1:14" ht="21.75" customHeight="1" thickBot="1" x14ac:dyDescent="0.25"/>
    <row r="122" spans="1:14" ht="13.5" thickBot="1" x14ac:dyDescent="0.25">
      <c r="A122" s="98" t="s">
        <v>380</v>
      </c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100"/>
    </row>
    <row r="123" spans="1:14" ht="17.25" thickBot="1" x14ac:dyDescent="0.3">
      <c r="A123" s="101" t="s">
        <v>264</v>
      </c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3"/>
    </row>
    <row r="124" spans="1:14" ht="13.5" thickBot="1" x14ac:dyDescent="0.25">
      <c r="A124" s="104" t="s">
        <v>2</v>
      </c>
      <c r="B124" s="104" t="s">
        <v>6</v>
      </c>
      <c r="C124" s="106" t="s">
        <v>11</v>
      </c>
      <c r="D124" s="108" t="s">
        <v>15</v>
      </c>
      <c r="E124" s="109"/>
      <c r="F124" s="110"/>
      <c r="G124" s="111" t="s">
        <v>28</v>
      </c>
      <c r="H124" s="108" t="s">
        <v>32</v>
      </c>
      <c r="I124" s="109"/>
      <c r="J124" s="110"/>
      <c r="K124" s="108" t="s">
        <v>43</v>
      </c>
      <c r="L124" s="109"/>
      <c r="M124" s="109"/>
      <c r="N124" s="110"/>
    </row>
    <row r="125" spans="1:14" ht="15" thickBot="1" x14ac:dyDescent="0.25">
      <c r="A125" s="105"/>
      <c r="B125" s="105"/>
      <c r="C125" s="107"/>
      <c r="D125" s="47" t="s">
        <v>269</v>
      </c>
      <c r="E125" s="47" t="s">
        <v>332</v>
      </c>
      <c r="F125" s="13" t="s">
        <v>24</v>
      </c>
      <c r="G125" s="112"/>
      <c r="H125" s="48" t="s">
        <v>275</v>
      </c>
      <c r="I125" s="14" t="s">
        <v>37</v>
      </c>
      <c r="J125" s="13" t="s">
        <v>39</v>
      </c>
      <c r="K125" s="13" t="s">
        <v>44</v>
      </c>
      <c r="L125" s="47" t="s">
        <v>279</v>
      </c>
      <c r="M125" s="49" t="s">
        <v>282</v>
      </c>
      <c r="N125" s="26" t="s">
        <v>56</v>
      </c>
    </row>
    <row r="126" spans="1:14" ht="13.5" thickBot="1" x14ac:dyDescent="0.25">
      <c r="A126" s="10"/>
      <c r="B126" s="64" t="s">
        <v>361</v>
      </c>
      <c r="C126" s="13">
        <v>100</v>
      </c>
      <c r="D126" s="13">
        <v>0</v>
      </c>
      <c r="E126" s="13">
        <v>0</v>
      </c>
      <c r="F126" s="13">
        <v>10</v>
      </c>
      <c r="G126" s="13">
        <v>47</v>
      </c>
      <c r="H126" s="13">
        <v>0.02</v>
      </c>
      <c r="I126" s="10">
        <v>0</v>
      </c>
      <c r="J126" s="10">
        <v>5</v>
      </c>
      <c r="K126" s="10">
        <v>19</v>
      </c>
      <c r="L126" s="10">
        <v>16</v>
      </c>
      <c r="M126" s="2">
        <v>12</v>
      </c>
      <c r="N126" s="57">
        <v>0</v>
      </c>
    </row>
    <row r="127" spans="1:14" ht="26.25" thickBot="1" x14ac:dyDescent="0.25">
      <c r="A127" s="76" t="s">
        <v>383</v>
      </c>
      <c r="B127" s="64" t="s">
        <v>382</v>
      </c>
      <c r="C127" s="10">
        <v>250</v>
      </c>
      <c r="D127" s="13">
        <v>5.49</v>
      </c>
      <c r="E127" s="13">
        <v>5.28</v>
      </c>
      <c r="F127" s="13">
        <v>16.329999999999998</v>
      </c>
      <c r="G127" s="13">
        <v>134.75</v>
      </c>
      <c r="H127" s="18">
        <v>0.23</v>
      </c>
      <c r="I127" s="6">
        <v>0</v>
      </c>
      <c r="J127" s="10">
        <v>5.81</v>
      </c>
      <c r="K127" s="10">
        <v>38.08</v>
      </c>
      <c r="L127" s="10">
        <v>87.18</v>
      </c>
      <c r="M127" s="2">
        <v>35.299999999999997</v>
      </c>
      <c r="N127" s="57">
        <v>2.0299999999999998</v>
      </c>
    </row>
    <row r="128" spans="1:14" ht="13.5" thickBot="1" x14ac:dyDescent="0.25">
      <c r="A128" s="76" t="s">
        <v>385</v>
      </c>
      <c r="B128" s="70" t="s">
        <v>384</v>
      </c>
      <c r="C128" s="11" t="s">
        <v>164</v>
      </c>
      <c r="D128" s="58">
        <v>16.88</v>
      </c>
      <c r="E128" s="13">
        <v>10.88</v>
      </c>
      <c r="F128" s="13">
        <v>0</v>
      </c>
      <c r="G128" s="13">
        <v>165</v>
      </c>
      <c r="H128" s="11">
        <v>0.03</v>
      </c>
      <c r="I128" s="17">
        <v>16</v>
      </c>
      <c r="J128" s="59">
        <v>0</v>
      </c>
      <c r="K128" s="13">
        <v>31.2</v>
      </c>
      <c r="L128" s="10">
        <v>114.4</v>
      </c>
      <c r="M128" s="2">
        <v>16</v>
      </c>
      <c r="N128" s="58">
        <v>1.44</v>
      </c>
    </row>
    <row r="129" spans="1:14" ht="26.25" thickBot="1" x14ac:dyDescent="0.25">
      <c r="A129" s="77" t="s">
        <v>387</v>
      </c>
      <c r="B129" s="70" t="s">
        <v>386</v>
      </c>
      <c r="C129" s="13">
        <v>100</v>
      </c>
      <c r="D129" s="13">
        <v>4.95</v>
      </c>
      <c r="E129" s="13">
        <v>3.28</v>
      </c>
      <c r="F129" s="13">
        <v>26.45</v>
      </c>
      <c r="G129" s="13">
        <v>160.28</v>
      </c>
      <c r="H129" s="13">
        <v>0.11</v>
      </c>
      <c r="I129" s="10">
        <v>0.02</v>
      </c>
      <c r="J129" s="10">
        <v>0</v>
      </c>
      <c r="K129" s="10">
        <v>1.22</v>
      </c>
      <c r="L129" s="59">
        <v>121</v>
      </c>
      <c r="M129" s="2">
        <v>0.03</v>
      </c>
      <c r="N129" s="58">
        <v>2.4300000000000002</v>
      </c>
    </row>
    <row r="130" spans="1:14" ht="16.5" thickBot="1" x14ac:dyDescent="0.25">
      <c r="A130" s="76" t="s">
        <v>396</v>
      </c>
      <c r="B130" s="70" t="s">
        <v>373</v>
      </c>
      <c r="C130" s="58" t="s">
        <v>330</v>
      </c>
      <c r="D130" s="58">
        <v>1.04</v>
      </c>
      <c r="E130" s="58">
        <v>0</v>
      </c>
      <c r="F130" s="13">
        <v>26.69</v>
      </c>
      <c r="G130" s="13">
        <v>107.44</v>
      </c>
      <c r="H130" s="18">
        <v>0</v>
      </c>
      <c r="I130" s="6">
        <v>0</v>
      </c>
      <c r="J130" s="6">
        <v>0.41</v>
      </c>
      <c r="K130" s="11">
        <v>41.14</v>
      </c>
      <c r="L130" s="10">
        <v>29.2</v>
      </c>
      <c r="M130" s="3">
        <v>22.96</v>
      </c>
      <c r="N130" s="58">
        <v>0.68</v>
      </c>
    </row>
    <row r="131" spans="1:14" ht="26.25" thickBot="1" x14ac:dyDescent="0.25">
      <c r="A131" s="84"/>
      <c r="B131" s="79" t="s">
        <v>397</v>
      </c>
      <c r="C131" s="83">
        <v>50</v>
      </c>
      <c r="D131" s="83">
        <v>2.2000000000000002</v>
      </c>
      <c r="E131" s="83">
        <v>1.45</v>
      </c>
      <c r="F131" s="80">
        <v>38.549999999999997</v>
      </c>
      <c r="G131" s="80">
        <v>166.5</v>
      </c>
      <c r="H131" s="85"/>
      <c r="I131" s="81"/>
      <c r="J131" s="81"/>
      <c r="K131" s="83"/>
      <c r="L131" s="81"/>
      <c r="M131" s="82"/>
      <c r="N131" s="83"/>
    </row>
    <row r="132" spans="1:14" ht="13.5" thickBot="1" x14ac:dyDescent="0.25">
      <c r="A132" s="6"/>
      <c r="B132" s="69" t="s">
        <v>360</v>
      </c>
      <c r="C132" s="60">
        <v>40</v>
      </c>
      <c r="D132" s="5">
        <v>5</v>
      </c>
      <c r="E132" s="5">
        <v>1</v>
      </c>
      <c r="F132" s="60">
        <v>24</v>
      </c>
      <c r="G132" s="5">
        <v>122</v>
      </c>
      <c r="H132" s="18">
        <v>0.18</v>
      </c>
      <c r="I132" s="6">
        <v>0</v>
      </c>
      <c r="J132" s="6">
        <v>0</v>
      </c>
      <c r="K132" s="6">
        <v>14.5</v>
      </c>
      <c r="L132" s="6">
        <v>45</v>
      </c>
      <c r="M132" s="3">
        <v>10</v>
      </c>
      <c r="N132" s="18">
        <v>0</v>
      </c>
    </row>
    <row r="133" spans="1:14" ht="15" thickBot="1" x14ac:dyDescent="0.25">
      <c r="A133" s="6"/>
      <c r="B133" s="51" t="s">
        <v>329</v>
      </c>
      <c r="C133" s="3"/>
      <c r="D133" s="50">
        <f>D130+D132+D129+D128+D127+D126</f>
        <v>33.36</v>
      </c>
      <c r="E133" s="51">
        <f>E132+E130+E129+E128+E127+E126</f>
        <v>20.440000000000001</v>
      </c>
      <c r="F133" s="50">
        <f>F132+F130+F129+F128+F127+F126</f>
        <v>103.47</v>
      </c>
      <c r="G133" s="51">
        <f>G132+G130+G129+G128+G127+G126</f>
        <v>736.47</v>
      </c>
      <c r="H133" s="18"/>
      <c r="I133" s="6"/>
      <c r="J133" s="6"/>
      <c r="K133" s="6"/>
      <c r="L133" s="6"/>
      <c r="M133" s="3"/>
      <c r="N133" s="18"/>
    </row>
    <row r="134" spans="1:14" x14ac:dyDescent="0.2">
      <c r="A134" s="61"/>
    </row>
    <row r="135" spans="1:14" ht="13.5" thickBot="1" x14ac:dyDescent="0.25"/>
    <row r="136" spans="1:14" ht="13.5" thickBot="1" x14ac:dyDescent="0.25">
      <c r="A136" s="98" t="s">
        <v>381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7.25" thickBot="1" x14ac:dyDescent="0.3">
      <c r="A137" s="101" t="s">
        <v>264</v>
      </c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3"/>
    </row>
    <row r="138" spans="1:14" ht="13.5" thickBot="1" x14ac:dyDescent="0.25">
      <c r="A138" s="104" t="s">
        <v>2</v>
      </c>
      <c r="B138" s="104" t="s">
        <v>6</v>
      </c>
      <c r="C138" s="106" t="s">
        <v>11</v>
      </c>
      <c r="D138" s="108" t="s">
        <v>15</v>
      </c>
      <c r="E138" s="109"/>
      <c r="F138" s="110"/>
      <c r="G138" s="111" t="s">
        <v>28</v>
      </c>
      <c r="H138" s="108" t="s">
        <v>32</v>
      </c>
      <c r="I138" s="109"/>
      <c r="J138" s="110"/>
      <c r="K138" s="108" t="s">
        <v>43</v>
      </c>
      <c r="L138" s="109"/>
      <c r="M138" s="109"/>
      <c r="N138" s="110"/>
    </row>
    <row r="139" spans="1:14" ht="15" thickBot="1" x14ac:dyDescent="0.25">
      <c r="A139" s="105"/>
      <c r="B139" s="105"/>
      <c r="C139" s="107"/>
      <c r="D139" s="47" t="s">
        <v>269</v>
      </c>
      <c r="E139" s="47" t="s">
        <v>332</v>
      </c>
      <c r="F139" s="13" t="s">
        <v>24</v>
      </c>
      <c r="G139" s="112"/>
      <c r="H139" s="48" t="s">
        <v>275</v>
      </c>
      <c r="I139" s="14" t="s">
        <v>37</v>
      </c>
      <c r="J139" s="13" t="s">
        <v>39</v>
      </c>
      <c r="K139" s="13" t="s">
        <v>44</v>
      </c>
      <c r="L139" s="47" t="s">
        <v>279</v>
      </c>
      <c r="M139" s="49" t="s">
        <v>282</v>
      </c>
      <c r="N139" s="26" t="s">
        <v>56</v>
      </c>
    </row>
    <row r="140" spans="1:14" ht="26.25" thickBot="1" x14ac:dyDescent="0.25">
      <c r="A140" s="76" t="s">
        <v>370</v>
      </c>
      <c r="B140" s="64" t="s">
        <v>388</v>
      </c>
      <c r="C140" s="13">
        <v>100</v>
      </c>
      <c r="D140" s="13">
        <v>1.3</v>
      </c>
      <c r="E140" s="13">
        <v>6.19</v>
      </c>
      <c r="F140" s="13">
        <v>4.72</v>
      </c>
      <c r="G140" s="13">
        <v>79.599999999999994</v>
      </c>
      <c r="H140" s="13">
        <v>0.06</v>
      </c>
      <c r="I140" s="10">
        <v>0</v>
      </c>
      <c r="J140" s="10">
        <v>20.48</v>
      </c>
      <c r="K140" s="10">
        <v>17.579999999999998</v>
      </c>
      <c r="L140" s="10">
        <v>32.880000000000003</v>
      </c>
      <c r="M140" s="2">
        <v>17.79</v>
      </c>
      <c r="N140" s="57">
        <v>0.84</v>
      </c>
    </row>
    <row r="141" spans="1:14" ht="26.25" thickBot="1" x14ac:dyDescent="0.25">
      <c r="A141" s="76" t="s">
        <v>391</v>
      </c>
      <c r="B141" s="64" t="s">
        <v>389</v>
      </c>
      <c r="C141" s="78">
        <v>250</v>
      </c>
      <c r="D141" s="13">
        <v>2.69</v>
      </c>
      <c r="E141" s="13">
        <v>2.84</v>
      </c>
      <c r="F141" s="13">
        <v>17.14</v>
      </c>
      <c r="G141" s="13">
        <v>104.75</v>
      </c>
      <c r="H141" s="18">
        <v>0.11</v>
      </c>
      <c r="I141" s="6">
        <v>0</v>
      </c>
      <c r="J141" s="10">
        <v>8.25</v>
      </c>
      <c r="K141" s="10">
        <v>24.6</v>
      </c>
      <c r="L141" s="10">
        <v>66.650000000000006</v>
      </c>
      <c r="M141" s="2">
        <v>27</v>
      </c>
      <c r="N141" s="57">
        <v>1.0900000000000001</v>
      </c>
    </row>
    <row r="142" spans="1:14" ht="26.25" thickBot="1" x14ac:dyDescent="0.25">
      <c r="A142" s="10"/>
      <c r="B142" s="70" t="s">
        <v>376</v>
      </c>
      <c r="C142" s="11">
        <v>70</v>
      </c>
      <c r="D142" s="58">
        <v>8.36</v>
      </c>
      <c r="E142" s="13">
        <v>5.35</v>
      </c>
      <c r="F142" s="13">
        <v>10.45</v>
      </c>
      <c r="G142" s="13">
        <v>125.95</v>
      </c>
      <c r="H142" s="11">
        <v>7.0000000000000007E-2</v>
      </c>
      <c r="I142" s="17">
        <v>0</v>
      </c>
      <c r="J142" s="59">
        <v>0.42</v>
      </c>
      <c r="K142" s="13">
        <v>39.14</v>
      </c>
      <c r="L142" s="10">
        <v>124.85</v>
      </c>
      <c r="M142" s="2">
        <v>30</v>
      </c>
      <c r="N142" s="58">
        <v>0.74</v>
      </c>
    </row>
    <row r="143" spans="1:14" ht="26.25" thickBot="1" x14ac:dyDescent="0.25">
      <c r="A143" s="76" t="s">
        <v>378</v>
      </c>
      <c r="B143" s="70" t="s">
        <v>379</v>
      </c>
      <c r="C143" s="13" t="s">
        <v>29</v>
      </c>
      <c r="D143" s="13">
        <v>4.53</v>
      </c>
      <c r="E143" s="13">
        <v>9.82</v>
      </c>
      <c r="F143" s="13">
        <v>22.25</v>
      </c>
      <c r="G143" s="13">
        <v>188.6</v>
      </c>
      <c r="H143" s="13">
        <v>0.37</v>
      </c>
      <c r="I143" s="10">
        <v>0.06</v>
      </c>
      <c r="J143" s="10">
        <v>12</v>
      </c>
      <c r="K143" s="10">
        <v>150.6</v>
      </c>
      <c r="L143" s="59">
        <v>218.85</v>
      </c>
      <c r="M143" s="2">
        <v>52.7</v>
      </c>
      <c r="N143" s="58">
        <v>2.6</v>
      </c>
    </row>
    <row r="144" spans="1:14" ht="16.5" thickBot="1" x14ac:dyDescent="0.25">
      <c r="A144" s="76" t="s">
        <v>396</v>
      </c>
      <c r="B144" s="70" t="s">
        <v>373</v>
      </c>
      <c r="C144" s="58" t="s">
        <v>330</v>
      </c>
      <c r="D144" s="58">
        <v>1.04</v>
      </c>
      <c r="E144" s="58">
        <v>0</v>
      </c>
      <c r="F144" s="13">
        <v>26.69</v>
      </c>
      <c r="G144" s="13">
        <v>107.44</v>
      </c>
      <c r="H144" s="18">
        <v>0</v>
      </c>
      <c r="I144" s="6">
        <v>0</v>
      </c>
      <c r="J144" s="6">
        <v>0.41</v>
      </c>
      <c r="K144" s="11">
        <v>41.14</v>
      </c>
      <c r="L144" s="10">
        <v>29.2</v>
      </c>
      <c r="M144" s="3">
        <v>22.96</v>
      </c>
      <c r="N144" s="58">
        <v>0.68</v>
      </c>
    </row>
    <row r="145" spans="1:14" ht="13.5" thickBot="1" x14ac:dyDescent="0.25">
      <c r="A145" s="6"/>
      <c r="B145" s="69" t="s">
        <v>360</v>
      </c>
      <c r="C145" s="60">
        <v>40</v>
      </c>
      <c r="D145" s="5">
        <v>5</v>
      </c>
      <c r="E145" s="5">
        <v>1</v>
      </c>
      <c r="F145" s="60">
        <v>24</v>
      </c>
      <c r="G145" s="5">
        <v>122</v>
      </c>
      <c r="H145" s="18">
        <v>0.18</v>
      </c>
      <c r="I145" s="6">
        <v>0</v>
      </c>
      <c r="J145" s="6">
        <v>0</v>
      </c>
      <c r="K145" s="6">
        <v>14.5</v>
      </c>
      <c r="L145" s="6">
        <v>45</v>
      </c>
      <c r="M145" s="3">
        <v>10</v>
      </c>
      <c r="N145" s="18">
        <v>0</v>
      </c>
    </row>
    <row r="146" spans="1:14" ht="15" thickBot="1" x14ac:dyDescent="0.25">
      <c r="A146" s="6"/>
      <c r="B146" s="51" t="s">
        <v>329</v>
      </c>
      <c r="C146" s="3"/>
      <c r="D146" s="50">
        <f>D145+D144+D143+D142+D141+D140</f>
        <v>22.92</v>
      </c>
      <c r="E146" s="51">
        <f>E145+E144+E143+E142+E141+E140</f>
        <v>25.200000000000003</v>
      </c>
      <c r="F146" s="50">
        <f>F145+F144+F143+F142+F141+F140</f>
        <v>105.25</v>
      </c>
      <c r="G146" s="51">
        <f>G145+G143+G144+G142+G141+G140</f>
        <v>728.34</v>
      </c>
      <c r="H146" s="18"/>
      <c r="I146" s="6"/>
      <c r="J146" s="6"/>
      <c r="K146" s="6"/>
      <c r="L146" s="6"/>
      <c r="M146" s="3"/>
      <c r="N146" s="18"/>
    </row>
    <row r="147" spans="1:14" ht="15" thickBot="1" x14ac:dyDescent="0.25">
      <c r="A147" s="86" t="s">
        <v>392</v>
      </c>
      <c r="B147" s="87"/>
      <c r="C147" s="88"/>
      <c r="D147" s="89">
        <f>G146+G133+G120+G108+G96+G85+G72+G59+G47+G34+G23+G10</f>
        <v>9366.4699999999993</v>
      </c>
      <c r="E147" s="90"/>
      <c r="F147" s="90"/>
      <c r="G147" s="90"/>
      <c r="H147" s="90"/>
      <c r="I147" s="90"/>
      <c r="J147" s="90"/>
      <c r="K147" s="90"/>
      <c r="L147" s="90"/>
      <c r="M147" s="90"/>
      <c r="N147" s="91"/>
    </row>
    <row r="148" spans="1:14" ht="15" thickBot="1" x14ac:dyDescent="0.25">
      <c r="A148" s="92" t="s">
        <v>327</v>
      </c>
      <c r="B148" s="93"/>
      <c r="C148" s="94"/>
      <c r="D148" s="95">
        <f>D147/12</f>
        <v>780.53916666666657</v>
      </c>
      <c r="E148" s="96"/>
      <c r="F148" s="96"/>
      <c r="G148" s="96"/>
      <c r="H148" s="96"/>
      <c r="I148" s="96"/>
      <c r="J148" s="96"/>
      <c r="K148" s="96"/>
      <c r="L148" s="96"/>
      <c r="M148" s="96"/>
      <c r="N148" s="97"/>
    </row>
    <row r="152" spans="1:14" ht="9.75" customHeight="1" x14ac:dyDescent="0.2"/>
    <row r="153" spans="1:14" hidden="1" x14ac:dyDescent="0.2"/>
    <row r="154" spans="1:14" hidden="1" x14ac:dyDescent="0.2"/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/>
    <row r="160" spans="1:14" hidden="1" x14ac:dyDescent="0.2"/>
    <row r="161" spans="1:1" ht="15.75" x14ac:dyDescent="0.2">
      <c r="A161" s="61" t="s">
        <v>345</v>
      </c>
    </row>
    <row r="163" spans="1:1" ht="15.75" x14ac:dyDescent="0.2">
      <c r="A163" s="61" t="s">
        <v>346</v>
      </c>
    </row>
    <row r="165" spans="1:1" ht="15.75" x14ac:dyDescent="0.2">
      <c r="A165" s="61" t="s">
        <v>347</v>
      </c>
    </row>
    <row r="167" spans="1:1" ht="15.75" x14ac:dyDescent="0.2">
      <c r="A167" s="61" t="s">
        <v>348</v>
      </c>
    </row>
    <row r="169" spans="1:1" ht="15.75" x14ac:dyDescent="0.2">
      <c r="A169" s="61" t="s">
        <v>349</v>
      </c>
    </row>
    <row r="170" spans="1:1" ht="15.75" x14ac:dyDescent="0.2">
      <c r="A170" s="61" t="s">
        <v>350</v>
      </c>
    </row>
    <row r="172" spans="1:1" ht="15.75" x14ac:dyDescent="0.2">
      <c r="A172" s="61" t="s">
        <v>351</v>
      </c>
    </row>
    <row r="174" spans="1:1" ht="15.75" x14ac:dyDescent="0.2">
      <c r="A174" s="61" t="s">
        <v>352</v>
      </c>
    </row>
    <row r="176" spans="1:1" ht="15.75" x14ac:dyDescent="0.2">
      <c r="A176" s="61" t="s">
        <v>353</v>
      </c>
    </row>
    <row r="178" spans="1:1" ht="15.75" x14ac:dyDescent="0.2">
      <c r="A178" s="61" t="s">
        <v>354</v>
      </c>
    </row>
    <row r="179" spans="1:1" ht="15.75" x14ac:dyDescent="0.2">
      <c r="A179" s="61" t="s">
        <v>355</v>
      </c>
    </row>
    <row r="180" spans="1:1" ht="15.75" x14ac:dyDescent="0.2">
      <c r="A180" s="61" t="s">
        <v>356</v>
      </c>
    </row>
    <row r="181" spans="1:1" ht="15.75" x14ac:dyDescent="0.2">
      <c r="A181" s="61" t="s">
        <v>357</v>
      </c>
    </row>
    <row r="183" spans="1:1" ht="15.75" x14ac:dyDescent="0.2">
      <c r="A183" s="61" t="s">
        <v>358</v>
      </c>
    </row>
  </sheetData>
  <mergeCells count="109">
    <mergeCell ref="A1:N1"/>
    <mergeCell ref="A2:N2"/>
    <mergeCell ref="A3:A4"/>
    <mergeCell ref="D3:F3"/>
    <mergeCell ref="H3:J3"/>
    <mergeCell ref="K3:N3"/>
    <mergeCell ref="A12:N12"/>
    <mergeCell ref="A13:N13"/>
    <mergeCell ref="A14:A15"/>
    <mergeCell ref="B14:B15"/>
    <mergeCell ref="C14:C15"/>
    <mergeCell ref="D14:F14"/>
    <mergeCell ref="G14:G15"/>
    <mergeCell ref="H14:J14"/>
    <mergeCell ref="K14:N14"/>
    <mergeCell ref="A25:N25"/>
    <mergeCell ref="A26:N26"/>
    <mergeCell ref="A27:A28"/>
    <mergeCell ref="B27:B28"/>
    <mergeCell ref="C27:C28"/>
    <mergeCell ref="D27:F27"/>
    <mergeCell ref="G27:G28"/>
    <mergeCell ref="H27:J27"/>
    <mergeCell ref="K27:N27"/>
    <mergeCell ref="A36:N36"/>
    <mergeCell ref="A37:N37"/>
    <mergeCell ref="A38:A39"/>
    <mergeCell ref="B38:B39"/>
    <mergeCell ref="C38:C39"/>
    <mergeCell ref="D38:F38"/>
    <mergeCell ref="G38:G39"/>
    <mergeCell ref="H38:J38"/>
    <mergeCell ref="K38:N38"/>
    <mergeCell ref="A49:N49"/>
    <mergeCell ref="A50:N50"/>
    <mergeCell ref="A51:A52"/>
    <mergeCell ref="B51:B52"/>
    <mergeCell ref="C51:C52"/>
    <mergeCell ref="D51:F51"/>
    <mergeCell ref="G51:G52"/>
    <mergeCell ref="H51:J51"/>
    <mergeCell ref="K51:N51"/>
    <mergeCell ref="A61:N61"/>
    <mergeCell ref="A62:N62"/>
    <mergeCell ref="A63:A64"/>
    <mergeCell ref="B63:B64"/>
    <mergeCell ref="C63:C64"/>
    <mergeCell ref="D63:F63"/>
    <mergeCell ref="G63:G64"/>
    <mergeCell ref="H63:J63"/>
    <mergeCell ref="K63:N63"/>
    <mergeCell ref="A74:N74"/>
    <mergeCell ref="A75:N75"/>
    <mergeCell ref="A76:A77"/>
    <mergeCell ref="B76:B77"/>
    <mergeCell ref="C76:C77"/>
    <mergeCell ref="D76:F76"/>
    <mergeCell ref="G76:G77"/>
    <mergeCell ref="H76:J76"/>
    <mergeCell ref="K76:N76"/>
    <mergeCell ref="A87:N87"/>
    <mergeCell ref="A88:N88"/>
    <mergeCell ref="A89:A90"/>
    <mergeCell ref="B89:B90"/>
    <mergeCell ref="C89:C90"/>
    <mergeCell ref="D89:F89"/>
    <mergeCell ref="G89:G90"/>
    <mergeCell ref="H89:J89"/>
    <mergeCell ref="K89:N89"/>
    <mergeCell ref="A98:N98"/>
    <mergeCell ref="A99:N99"/>
    <mergeCell ref="A100:A101"/>
    <mergeCell ref="B100:B101"/>
    <mergeCell ref="C100:C101"/>
    <mergeCell ref="D100:F100"/>
    <mergeCell ref="G100:G101"/>
    <mergeCell ref="H100:J100"/>
    <mergeCell ref="K100:N100"/>
    <mergeCell ref="A110:N110"/>
    <mergeCell ref="A111:N111"/>
    <mergeCell ref="A112:A113"/>
    <mergeCell ref="B112:B113"/>
    <mergeCell ref="C112:C113"/>
    <mergeCell ref="D112:F112"/>
    <mergeCell ref="G112:G113"/>
    <mergeCell ref="H112:J112"/>
    <mergeCell ref="K112:N112"/>
    <mergeCell ref="A123:N123"/>
    <mergeCell ref="A124:A125"/>
    <mergeCell ref="B124:B125"/>
    <mergeCell ref="C124:C125"/>
    <mergeCell ref="D124:F124"/>
    <mergeCell ref="G124:G125"/>
    <mergeCell ref="H124:J124"/>
    <mergeCell ref="K124:N124"/>
    <mergeCell ref="A122:N122"/>
    <mergeCell ref="A147:C147"/>
    <mergeCell ref="D147:N147"/>
    <mergeCell ref="A148:C148"/>
    <mergeCell ref="D148:N148"/>
    <mergeCell ref="A136:N136"/>
    <mergeCell ref="A137:N137"/>
    <mergeCell ref="A138:A139"/>
    <mergeCell ref="B138:B139"/>
    <mergeCell ref="C138:C139"/>
    <mergeCell ref="D138:F138"/>
    <mergeCell ref="G138:G139"/>
    <mergeCell ref="H138:J138"/>
    <mergeCell ref="K138:N138"/>
  </mergeCells>
  <pageMargins left="7.874015748031496E-2" right="0.98425196850393704" top="0.98425196850393704" bottom="0.98425196850393704" header="0.51181102362204722" footer="0.51181102362204722"/>
  <pageSetup paperSize="9" scale="90" fitToWidth="0" orientation="landscape" verticalDpi="0" r:id="rId1"/>
  <rowBreaks count="12" manualBreakCount="12">
    <brk id="11" max="16383" man="1"/>
    <brk id="24" max="16383" man="1"/>
    <brk id="35" max="16383" man="1"/>
    <brk id="48" max="16383" man="1"/>
    <brk id="60" max="16383" man="1"/>
    <brk id="73" max="16383" man="1"/>
    <brk id="86" max="16383" man="1"/>
    <brk id="97" max="16383" man="1"/>
    <brk id="109" max="16383" man="1"/>
    <brk id="121" max="16383" man="1"/>
    <brk id="135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2020-08-24T13:56:38Z</cp:lastPrinted>
  <dcterms:created xsi:type="dcterms:W3CDTF">2020-08-24T05:37:28Z</dcterms:created>
  <dcterms:modified xsi:type="dcterms:W3CDTF">2020-08-24T15:21:40Z</dcterms:modified>
</cp:coreProperties>
</file>